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ALLIANCE EQUIPMENT\"/>
    </mc:Choice>
  </mc:AlternateContent>
  <workbookProtection workbookAlgorithmName="SHA-512" workbookHashValue="yIcrgWJGLe/oIxdI+W77Qxjk7lvIeNRuYWEbzFEMd/MAIlne/VSZSsIg0GWeWe98G0kBsZlQl9xv901zBHljtg==" workbookSaltValue="6AmZUSIgEqg6iNI6/6E0CQ==" workbookSpinCount="100000" lockStructure="1"/>
  <bookViews>
    <workbookView xWindow="-120" yWindow="-120" windowWidth="29040" windowHeight="15840" tabRatio="911"/>
  </bookViews>
  <sheets>
    <sheet name="Master" sheetId="1" r:id="rId1"/>
    <sheet name="2926" sheetId="29" r:id="rId2"/>
    <sheet name="4150" sheetId="2" r:id="rId3"/>
    <sheet name="4155" sheetId="4" r:id="rId4"/>
    <sheet name="4157" sheetId="5" r:id="rId5"/>
    <sheet name="4543" sheetId="30" r:id="rId6"/>
    <sheet name="4572" sheetId="9" r:id="rId7"/>
    <sheet name="5391" sheetId="11" r:id="rId8"/>
    <sheet name="4722" sheetId="10" r:id="rId9"/>
    <sheet name="5587" sheetId="12" r:id="rId10"/>
    <sheet name="5644" sheetId="13" r:id="rId11"/>
    <sheet name="6075" sheetId="14" r:id="rId12"/>
    <sheet name="6349" sheetId="15" r:id="rId13"/>
    <sheet name="6471" sheetId="31" r:id="rId14"/>
    <sheet name="6780" sheetId="17" r:id="rId15"/>
    <sheet name="7656" sheetId="18" r:id="rId16"/>
    <sheet name="8674" sheetId="19" r:id="rId17"/>
    <sheet name="9241" sheetId="20" r:id="rId18"/>
    <sheet name="9242" sheetId="21" r:id="rId19"/>
    <sheet name="9589" sheetId="22" r:id="rId20"/>
    <sheet name="9617" sheetId="23" r:id="rId21"/>
    <sheet name="9647" sheetId="24" r:id="rId22"/>
    <sheet name="10446" sheetId="25" r:id="rId23"/>
    <sheet name="11210" sheetId="26" r:id="rId24"/>
    <sheet name="11423" sheetId="27" r:id="rId25"/>
    <sheet name="12869" sheetId="28" r:id="rId26"/>
    <sheet name="13263" sheetId="34" r:id="rId27"/>
  </sheets>
  <definedNames>
    <definedName name="_xlnm.Print_Area" localSheetId="0">Master!$B$1:$G$29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5" l="1"/>
  <c r="Q9" i="2"/>
  <c r="E27" i="1"/>
  <c r="B27" i="1"/>
  <c r="S50" i="34"/>
  <c r="Q50" i="34"/>
  <c r="S49" i="34"/>
  <c r="Q49" i="34"/>
  <c r="S48" i="34"/>
  <c r="Q48" i="34"/>
  <c r="S47" i="34"/>
  <c r="Q47" i="34"/>
  <c r="S46" i="34"/>
  <c r="Q46" i="34"/>
  <c r="S45" i="34"/>
  <c r="Q45" i="34"/>
  <c r="S44" i="34"/>
  <c r="Q44" i="34"/>
  <c r="S43" i="34"/>
  <c r="Q43" i="34"/>
  <c r="S42" i="34"/>
  <c r="Q42" i="34"/>
  <c r="S41" i="34"/>
  <c r="Q41" i="34"/>
  <c r="S40" i="34"/>
  <c r="Q40" i="34"/>
  <c r="S39" i="34"/>
  <c r="Q39" i="34"/>
  <c r="S38" i="34"/>
  <c r="Q38" i="34"/>
  <c r="S37" i="34"/>
  <c r="Q37" i="34"/>
  <c r="S36" i="34"/>
  <c r="Q36" i="34"/>
  <c r="S35" i="34"/>
  <c r="Q35" i="34"/>
  <c r="S34" i="34"/>
  <c r="Q34" i="34"/>
  <c r="S33" i="34"/>
  <c r="Q33" i="34"/>
  <c r="S32" i="34"/>
  <c r="Q32" i="34"/>
  <c r="S31" i="34"/>
  <c r="Q31" i="34"/>
  <c r="S30" i="34"/>
  <c r="Q30" i="34"/>
  <c r="S29" i="34"/>
  <c r="Q29" i="34"/>
  <c r="S28" i="34"/>
  <c r="Q28" i="34"/>
  <c r="S27" i="34"/>
  <c r="Q27" i="34"/>
  <c r="S26" i="34"/>
  <c r="Q26" i="34"/>
  <c r="S25" i="34"/>
  <c r="Q25" i="34"/>
  <c r="S24" i="34"/>
  <c r="Q24" i="34"/>
  <c r="S23" i="34"/>
  <c r="Q23" i="34"/>
  <c r="S22" i="34"/>
  <c r="Q22" i="34"/>
  <c r="S21" i="34"/>
  <c r="Q21" i="34"/>
  <c r="S20" i="34"/>
  <c r="Q20" i="34"/>
  <c r="S19" i="34"/>
  <c r="Q19" i="34"/>
  <c r="S18" i="34"/>
  <c r="Q18" i="34"/>
  <c r="S17" i="34"/>
  <c r="Q17" i="34"/>
  <c r="S16" i="34"/>
  <c r="Q16" i="34"/>
  <c r="S15" i="34"/>
  <c r="Q15" i="34"/>
  <c r="S14" i="34"/>
  <c r="Q14" i="34"/>
  <c r="S13" i="34"/>
  <c r="Q13" i="34"/>
  <c r="S12" i="34"/>
  <c r="Q12" i="34"/>
  <c r="S11" i="34"/>
  <c r="Q11" i="34"/>
  <c r="S10" i="34"/>
  <c r="Q10" i="34"/>
  <c r="S9" i="34"/>
  <c r="S2" i="34" s="1"/>
  <c r="Q9" i="34"/>
  <c r="Q2" i="34" s="1"/>
  <c r="S8" i="34"/>
  <c r="Q8" i="34"/>
  <c r="R5" i="34"/>
  <c r="D27" i="1"/>
  <c r="E26" i="1"/>
  <c r="Q9" i="28"/>
  <c r="Q10" i="28"/>
  <c r="Q11" i="28"/>
  <c r="Q12" i="28"/>
  <c r="Q13" i="28"/>
  <c r="Q14" i="28"/>
  <c r="R2" i="28" s="1"/>
  <c r="Q15" i="28"/>
  <c r="Q16" i="28"/>
  <c r="Q17" i="28"/>
  <c r="Q18" i="28"/>
  <c r="Q19" i="28"/>
  <c r="Q20" i="28"/>
  <c r="Q21" i="28"/>
  <c r="Q22" i="28"/>
  <c r="Q23" i="28"/>
  <c r="Q24" i="28"/>
  <c r="Q25" i="28"/>
  <c r="Q26" i="28"/>
  <c r="Q27" i="28"/>
  <c r="Q28" i="28"/>
  <c r="Q29" i="28"/>
  <c r="Q30" i="28"/>
  <c r="Q31" i="28"/>
  <c r="Q32" i="28"/>
  <c r="Q33" i="28"/>
  <c r="Q34" i="28"/>
  <c r="Q35" i="28"/>
  <c r="Q36" i="28"/>
  <c r="Q37" i="28"/>
  <c r="Q38" i="28"/>
  <c r="Q39" i="28"/>
  <c r="Q40" i="28"/>
  <c r="Q41" i="28"/>
  <c r="Q42" i="28"/>
  <c r="Q43" i="28"/>
  <c r="Q44" i="28"/>
  <c r="Q45" i="28"/>
  <c r="Q46" i="28"/>
  <c r="Q47" i="28"/>
  <c r="Q48" i="28"/>
  <c r="Q49" i="28"/>
  <c r="Q50" i="28"/>
  <c r="Q8" i="28"/>
  <c r="S50" i="27"/>
  <c r="S49" i="27"/>
  <c r="S48" i="27"/>
  <c r="S47" i="27"/>
  <c r="S46" i="27"/>
  <c r="S45" i="27"/>
  <c r="S44" i="27"/>
  <c r="S43" i="27"/>
  <c r="S42" i="27"/>
  <c r="S41" i="27"/>
  <c r="S40" i="27"/>
  <c r="S39" i="27"/>
  <c r="S38" i="27"/>
  <c r="S37" i="27"/>
  <c r="S36" i="27"/>
  <c r="S35" i="27"/>
  <c r="S34" i="27"/>
  <c r="S33" i="27"/>
  <c r="S32" i="27"/>
  <c r="S31" i="27"/>
  <c r="S30" i="27"/>
  <c r="S29" i="27"/>
  <c r="S28" i="27"/>
  <c r="S27" i="27"/>
  <c r="S26" i="27"/>
  <c r="S25" i="27"/>
  <c r="S24" i="27"/>
  <c r="S23" i="27"/>
  <c r="S22" i="27"/>
  <c r="S21" i="27"/>
  <c r="S20" i="27"/>
  <c r="S19" i="27"/>
  <c r="S18" i="27"/>
  <c r="S17" i="27"/>
  <c r="S16" i="27"/>
  <c r="S15" i="27"/>
  <c r="S14" i="27"/>
  <c r="S13" i="27"/>
  <c r="S12" i="27"/>
  <c r="S11" i="27"/>
  <c r="S10" i="27"/>
  <c r="S9" i="27"/>
  <c r="S8" i="27"/>
  <c r="S50" i="26"/>
  <c r="S49" i="26"/>
  <c r="S48" i="26"/>
  <c r="S47" i="26"/>
  <c r="S46" i="26"/>
  <c r="S45" i="26"/>
  <c r="S44" i="26"/>
  <c r="S43" i="26"/>
  <c r="S42" i="26"/>
  <c r="S41" i="26"/>
  <c r="S40" i="26"/>
  <c r="S39" i="26"/>
  <c r="S38" i="26"/>
  <c r="S37" i="26"/>
  <c r="S36" i="26"/>
  <c r="S35" i="26"/>
  <c r="S34" i="26"/>
  <c r="S33" i="26"/>
  <c r="S32" i="26"/>
  <c r="S31" i="26"/>
  <c r="S30" i="26"/>
  <c r="S29" i="26"/>
  <c r="S28" i="26"/>
  <c r="S27" i="26"/>
  <c r="S26" i="26"/>
  <c r="S25" i="26"/>
  <c r="S24" i="26"/>
  <c r="S23" i="26"/>
  <c r="S22" i="26"/>
  <c r="S21" i="26"/>
  <c r="S20" i="26"/>
  <c r="S19" i="26"/>
  <c r="S18" i="26"/>
  <c r="S17" i="26"/>
  <c r="S16" i="26"/>
  <c r="S15" i="26"/>
  <c r="S14" i="26"/>
  <c r="S13" i="26"/>
  <c r="S12" i="26"/>
  <c r="S11" i="26"/>
  <c r="S10" i="26"/>
  <c r="S9" i="26"/>
  <c r="S8" i="26"/>
  <c r="S50" i="25"/>
  <c r="S49" i="25"/>
  <c r="S48" i="25"/>
  <c r="S47" i="25"/>
  <c r="S46" i="25"/>
  <c r="S45" i="25"/>
  <c r="S44" i="25"/>
  <c r="S43" i="25"/>
  <c r="S42" i="25"/>
  <c r="S41" i="25"/>
  <c r="S40" i="25"/>
  <c r="S39" i="25"/>
  <c r="S38" i="25"/>
  <c r="S37" i="25"/>
  <c r="S36" i="25"/>
  <c r="S35" i="25"/>
  <c r="S34" i="25"/>
  <c r="S33" i="25"/>
  <c r="S32" i="25"/>
  <c r="S31" i="25"/>
  <c r="S30" i="25"/>
  <c r="S29" i="25"/>
  <c r="S28" i="25"/>
  <c r="S27" i="25"/>
  <c r="S26" i="25"/>
  <c r="S25" i="25"/>
  <c r="S24" i="25"/>
  <c r="S23" i="25"/>
  <c r="S22" i="25"/>
  <c r="S21" i="25"/>
  <c r="S20" i="25"/>
  <c r="S19" i="25"/>
  <c r="S18" i="25"/>
  <c r="S17" i="25"/>
  <c r="S16" i="25"/>
  <c r="S15" i="25"/>
  <c r="S14" i="25"/>
  <c r="S13" i="25"/>
  <c r="S12" i="25"/>
  <c r="S11" i="25"/>
  <c r="S10" i="25"/>
  <c r="S9" i="25"/>
  <c r="S8" i="25"/>
  <c r="S50" i="24"/>
  <c r="S49" i="24"/>
  <c r="S48" i="24"/>
  <c r="S47" i="24"/>
  <c r="S46" i="24"/>
  <c r="S45" i="24"/>
  <c r="S44" i="24"/>
  <c r="S43" i="24"/>
  <c r="S42" i="24"/>
  <c r="S41" i="24"/>
  <c r="S40" i="24"/>
  <c r="S39" i="24"/>
  <c r="S38" i="24"/>
  <c r="S37" i="24"/>
  <c r="S36" i="24"/>
  <c r="S35" i="24"/>
  <c r="S34" i="24"/>
  <c r="S33" i="24"/>
  <c r="S32" i="24"/>
  <c r="S31" i="24"/>
  <c r="S30" i="24"/>
  <c r="S29" i="24"/>
  <c r="S28" i="24"/>
  <c r="S27" i="24"/>
  <c r="S26" i="24"/>
  <c r="S25" i="24"/>
  <c r="S24" i="24"/>
  <c r="S23" i="24"/>
  <c r="S22" i="24"/>
  <c r="S21" i="24"/>
  <c r="S20" i="24"/>
  <c r="S19" i="24"/>
  <c r="S18" i="24"/>
  <c r="S17" i="24"/>
  <c r="S16" i="24"/>
  <c r="S15" i="24"/>
  <c r="S14" i="24"/>
  <c r="S13" i="24"/>
  <c r="S12" i="24"/>
  <c r="S11" i="24"/>
  <c r="S10" i="24"/>
  <c r="S9" i="24"/>
  <c r="S8" i="24"/>
  <c r="S50" i="23"/>
  <c r="S49" i="23"/>
  <c r="S48" i="23"/>
  <c r="S47" i="23"/>
  <c r="S46" i="23"/>
  <c r="S45" i="23"/>
  <c r="S44" i="23"/>
  <c r="S43" i="23"/>
  <c r="S42" i="23"/>
  <c r="S41" i="23"/>
  <c r="S40" i="23"/>
  <c r="S39" i="23"/>
  <c r="S38" i="23"/>
  <c r="S37" i="23"/>
  <c r="S36" i="23"/>
  <c r="S35" i="23"/>
  <c r="S34" i="23"/>
  <c r="S33" i="23"/>
  <c r="S32" i="23"/>
  <c r="S31" i="23"/>
  <c r="S30" i="23"/>
  <c r="S29" i="23"/>
  <c r="S28" i="23"/>
  <c r="S27" i="23"/>
  <c r="S26" i="23"/>
  <c r="S25" i="23"/>
  <c r="S24" i="23"/>
  <c r="S23" i="23"/>
  <c r="S22" i="23"/>
  <c r="S21" i="23"/>
  <c r="S20" i="23"/>
  <c r="S19" i="23"/>
  <c r="S18" i="23"/>
  <c r="S17" i="23"/>
  <c r="S16" i="23"/>
  <c r="S15" i="23"/>
  <c r="S14" i="23"/>
  <c r="S13" i="23"/>
  <c r="S12" i="23"/>
  <c r="S11" i="23"/>
  <c r="S10" i="23"/>
  <c r="S9" i="23"/>
  <c r="S8" i="23"/>
  <c r="S50" i="22"/>
  <c r="S49" i="22"/>
  <c r="S48" i="22"/>
  <c r="S47" i="22"/>
  <c r="S46" i="22"/>
  <c r="S45" i="22"/>
  <c r="S44" i="22"/>
  <c r="S43" i="22"/>
  <c r="S42" i="22"/>
  <c r="S41" i="22"/>
  <c r="S40" i="22"/>
  <c r="S39" i="22"/>
  <c r="S38" i="22"/>
  <c r="S37" i="22"/>
  <c r="S36" i="22"/>
  <c r="S35" i="22"/>
  <c r="S34" i="22"/>
  <c r="S33" i="22"/>
  <c r="S32" i="22"/>
  <c r="S31" i="22"/>
  <c r="S30" i="22"/>
  <c r="S29" i="22"/>
  <c r="S28" i="22"/>
  <c r="S27" i="22"/>
  <c r="S26" i="22"/>
  <c r="S25" i="22"/>
  <c r="S24" i="22"/>
  <c r="S23" i="22"/>
  <c r="S22" i="22"/>
  <c r="S21" i="22"/>
  <c r="S20" i="22"/>
  <c r="S19" i="22"/>
  <c r="S18" i="22"/>
  <c r="S17" i="22"/>
  <c r="S16" i="22"/>
  <c r="S15" i="22"/>
  <c r="S14" i="22"/>
  <c r="S13" i="22"/>
  <c r="S12" i="22"/>
  <c r="S11" i="22"/>
  <c r="S10" i="22"/>
  <c r="S9" i="22"/>
  <c r="S8" i="22"/>
  <c r="S50" i="21"/>
  <c r="S49" i="21"/>
  <c r="S48" i="21"/>
  <c r="S47" i="21"/>
  <c r="S46" i="21"/>
  <c r="S45" i="21"/>
  <c r="S44" i="21"/>
  <c r="S43" i="21"/>
  <c r="S42" i="21"/>
  <c r="S41" i="21"/>
  <c r="S40" i="21"/>
  <c r="S39" i="21"/>
  <c r="S38" i="21"/>
  <c r="S37" i="21"/>
  <c r="S36" i="21"/>
  <c r="S35" i="21"/>
  <c r="S34" i="21"/>
  <c r="S33" i="21"/>
  <c r="S32" i="21"/>
  <c r="S31" i="21"/>
  <c r="S30" i="21"/>
  <c r="S29" i="21"/>
  <c r="S28" i="21"/>
  <c r="S27" i="21"/>
  <c r="S26" i="21"/>
  <c r="S25" i="21"/>
  <c r="S24" i="21"/>
  <c r="S23" i="21"/>
  <c r="S22" i="21"/>
  <c r="S21" i="21"/>
  <c r="S20" i="21"/>
  <c r="S19" i="21"/>
  <c r="S18" i="21"/>
  <c r="S17" i="21"/>
  <c r="S16" i="21"/>
  <c r="S15" i="21"/>
  <c r="S14" i="21"/>
  <c r="S13" i="21"/>
  <c r="S12" i="21"/>
  <c r="S11" i="21"/>
  <c r="S10" i="21"/>
  <c r="S9" i="21"/>
  <c r="S8" i="21"/>
  <c r="S50" i="20"/>
  <c r="S49" i="20"/>
  <c r="S48" i="20"/>
  <c r="S47" i="20"/>
  <c r="S46" i="20"/>
  <c r="S45" i="20"/>
  <c r="S44" i="20"/>
  <c r="S43" i="20"/>
  <c r="S42" i="20"/>
  <c r="S41" i="20"/>
  <c r="S40" i="20"/>
  <c r="S39" i="20"/>
  <c r="S38" i="20"/>
  <c r="S37" i="20"/>
  <c r="S36" i="20"/>
  <c r="S35" i="20"/>
  <c r="S34" i="20"/>
  <c r="S33" i="20"/>
  <c r="S32" i="20"/>
  <c r="S31" i="20"/>
  <c r="S30" i="20"/>
  <c r="S29" i="20"/>
  <c r="S28" i="20"/>
  <c r="S27" i="20"/>
  <c r="S26" i="20"/>
  <c r="S25" i="20"/>
  <c r="S24" i="20"/>
  <c r="S23" i="20"/>
  <c r="S22" i="20"/>
  <c r="S21" i="20"/>
  <c r="S20" i="20"/>
  <c r="S19" i="20"/>
  <c r="S18" i="20"/>
  <c r="S17" i="20"/>
  <c r="S16" i="20"/>
  <c r="S15" i="20"/>
  <c r="S14" i="20"/>
  <c r="S13" i="20"/>
  <c r="S12" i="20"/>
  <c r="S11" i="20"/>
  <c r="S10" i="20"/>
  <c r="S9" i="20"/>
  <c r="S8" i="20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S13" i="19"/>
  <c r="S12" i="19"/>
  <c r="S11" i="19"/>
  <c r="S10" i="19"/>
  <c r="S9" i="19"/>
  <c r="S8" i="19"/>
  <c r="S50" i="18"/>
  <c r="S49" i="18"/>
  <c r="S48" i="18"/>
  <c r="S47" i="18"/>
  <c r="S46" i="18"/>
  <c r="S45" i="18"/>
  <c r="S44" i="18"/>
  <c r="S43" i="18"/>
  <c r="S42" i="18"/>
  <c r="S41" i="18"/>
  <c r="S40" i="18"/>
  <c r="S39" i="18"/>
  <c r="S38" i="18"/>
  <c r="S37" i="18"/>
  <c r="S36" i="18"/>
  <c r="S35" i="18"/>
  <c r="S34" i="18"/>
  <c r="S33" i="18"/>
  <c r="S32" i="18"/>
  <c r="S31" i="18"/>
  <c r="S30" i="18"/>
  <c r="S29" i="18"/>
  <c r="S28" i="18"/>
  <c r="S27" i="18"/>
  <c r="S26" i="18"/>
  <c r="S25" i="18"/>
  <c r="S24" i="18"/>
  <c r="S23" i="18"/>
  <c r="S22" i="18"/>
  <c r="S21" i="18"/>
  <c r="S20" i="18"/>
  <c r="S19" i="18"/>
  <c r="S18" i="18"/>
  <c r="S17" i="18"/>
  <c r="S16" i="18"/>
  <c r="S15" i="18"/>
  <c r="S14" i="18"/>
  <c r="S13" i="18"/>
  <c r="S12" i="18"/>
  <c r="S11" i="18"/>
  <c r="S10" i="18"/>
  <c r="S9" i="18"/>
  <c r="S8" i="18"/>
  <c r="S50" i="17"/>
  <c r="S49" i="17"/>
  <c r="S48" i="17"/>
  <c r="S47" i="17"/>
  <c r="S46" i="17"/>
  <c r="S45" i="17"/>
  <c r="S44" i="17"/>
  <c r="S43" i="17"/>
  <c r="S42" i="17"/>
  <c r="S41" i="17"/>
  <c r="S40" i="17"/>
  <c r="S39" i="17"/>
  <c r="S38" i="17"/>
  <c r="S37" i="17"/>
  <c r="S36" i="17"/>
  <c r="S35" i="17"/>
  <c r="S34" i="17"/>
  <c r="S33" i="17"/>
  <c r="S32" i="17"/>
  <c r="S31" i="17"/>
  <c r="S30" i="17"/>
  <c r="S29" i="17"/>
  <c r="S28" i="17"/>
  <c r="S27" i="17"/>
  <c r="S26" i="17"/>
  <c r="S25" i="17"/>
  <c r="S24" i="17"/>
  <c r="S23" i="17"/>
  <c r="S22" i="17"/>
  <c r="S21" i="17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S50" i="31"/>
  <c r="S49" i="31"/>
  <c r="S48" i="31"/>
  <c r="S47" i="31"/>
  <c r="S46" i="31"/>
  <c r="S45" i="31"/>
  <c r="S44" i="31"/>
  <c r="S43" i="31"/>
  <c r="S42" i="31"/>
  <c r="S41" i="31"/>
  <c r="S40" i="31"/>
  <c r="S39" i="31"/>
  <c r="S38" i="31"/>
  <c r="S37" i="31"/>
  <c r="S36" i="31"/>
  <c r="S35" i="31"/>
  <c r="S34" i="31"/>
  <c r="S33" i="31"/>
  <c r="S32" i="31"/>
  <c r="S31" i="31"/>
  <c r="S30" i="31"/>
  <c r="S29" i="31"/>
  <c r="S28" i="31"/>
  <c r="S27" i="31"/>
  <c r="S26" i="31"/>
  <c r="S25" i="31"/>
  <c r="S24" i="31"/>
  <c r="S23" i="31"/>
  <c r="S22" i="31"/>
  <c r="S21" i="31"/>
  <c r="S20" i="31"/>
  <c r="S19" i="31"/>
  <c r="S18" i="31"/>
  <c r="S17" i="31"/>
  <c r="S16" i="31"/>
  <c r="S15" i="31"/>
  <c r="S14" i="31"/>
  <c r="S13" i="31"/>
  <c r="S12" i="31"/>
  <c r="S11" i="31"/>
  <c r="S10" i="31"/>
  <c r="S9" i="31"/>
  <c r="S8" i="31"/>
  <c r="S50" i="15"/>
  <c r="S49" i="15"/>
  <c r="S48" i="15"/>
  <c r="S47" i="15"/>
  <c r="S46" i="15"/>
  <c r="S45" i="15"/>
  <c r="S44" i="15"/>
  <c r="S43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50" i="14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S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50" i="12"/>
  <c r="S49" i="12"/>
  <c r="S48" i="12"/>
  <c r="S47" i="12"/>
  <c r="S46" i="12"/>
  <c r="S45" i="12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50" i="11"/>
  <c r="S49" i="11"/>
  <c r="S48" i="11"/>
  <c r="S47" i="11"/>
  <c r="S46" i="11"/>
  <c r="S45" i="11"/>
  <c r="S44" i="11"/>
  <c r="S43" i="11"/>
  <c r="S42" i="11"/>
  <c r="S41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50" i="30"/>
  <c r="S49" i="30"/>
  <c r="S48" i="30"/>
  <c r="S47" i="30"/>
  <c r="S46" i="30"/>
  <c r="S45" i="30"/>
  <c r="S44" i="30"/>
  <c r="S43" i="30"/>
  <c r="S42" i="30"/>
  <c r="S41" i="30"/>
  <c r="S40" i="30"/>
  <c r="S39" i="30"/>
  <c r="S38" i="30"/>
  <c r="S37" i="30"/>
  <c r="S36" i="30"/>
  <c r="S35" i="30"/>
  <c r="S34" i="30"/>
  <c r="S33" i="30"/>
  <c r="S32" i="30"/>
  <c r="S31" i="30"/>
  <c r="S30" i="30"/>
  <c r="S29" i="30"/>
  <c r="S28" i="30"/>
  <c r="S27" i="30"/>
  <c r="S26" i="30"/>
  <c r="S25" i="30"/>
  <c r="S24" i="30"/>
  <c r="S23" i="30"/>
  <c r="S22" i="30"/>
  <c r="S21" i="30"/>
  <c r="S20" i="30"/>
  <c r="S19" i="30"/>
  <c r="S18" i="30"/>
  <c r="S17" i="30"/>
  <c r="S16" i="30"/>
  <c r="S15" i="30"/>
  <c r="S14" i="30"/>
  <c r="S13" i="30"/>
  <c r="S12" i="30"/>
  <c r="S11" i="30"/>
  <c r="S10" i="30"/>
  <c r="S9" i="30"/>
  <c r="S8" i="30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R5" i="2"/>
  <c r="S10" i="29"/>
  <c r="S11" i="29"/>
  <c r="S12" i="29"/>
  <c r="S13" i="29"/>
  <c r="S14" i="29"/>
  <c r="S15" i="29"/>
  <c r="S16" i="29"/>
  <c r="S17" i="29"/>
  <c r="S18" i="29"/>
  <c r="S19" i="29"/>
  <c r="S20" i="29"/>
  <c r="S21" i="29"/>
  <c r="S22" i="29"/>
  <c r="S23" i="29"/>
  <c r="S24" i="29"/>
  <c r="S25" i="29"/>
  <c r="S26" i="29"/>
  <c r="S27" i="29"/>
  <c r="S28" i="29"/>
  <c r="S29" i="29"/>
  <c r="S30" i="29"/>
  <c r="S31" i="29"/>
  <c r="S32" i="29"/>
  <c r="S33" i="29"/>
  <c r="S34" i="29"/>
  <c r="S35" i="29"/>
  <c r="S36" i="29"/>
  <c r="S37" i="29"/>
  <c r="S38" i="29"/>
  <c r="S39" i="29"/>
  <c r="S40" i="29"/>
  <c r="S41" i="29"/>
  <c r="S42" i="29"/>
  <c r="S43" i="29"/>
  <c r="S44" i="29"/>
  <c r="S45" i="29"/>
  <c r="S46" i="29"/>
  <c r="S47" i="29"/>
  <c r="S48" i="29"/>
  <c r="S49" i="29"/>
  <c r="S50" i="29"/>
  <c r="S9" i="29"/>
  <c r="S8" i="29"/>
  <c r="B14" i="1"/>
  <c r="Q50" i="31"/>
  <c r="Q49" i="31"/>
  <c r="Q48" i="31"/>
  <c r="Q47" i="31"/>
  <c r="Q46" i="31"/>
  <c r="Q45" i="31"/>
  <c r="Q44" i="31"/>
  <c r="Q43" i="31"/>
  <c r="Q42" i="31"/>
  <c r="Q41" i="31"/>
  <c r="Q40" i="31"/>
  <c r="Q39" i="31"/>
  <c r="Q38" i="31"/>
  <c r="Q37" i="31"/>
  <c r="Q36" i="31"/>
  <c r="Q35" i="31"/>
  <c r="Q34" i="31"/>
  <c r="Q33" i="31"/>
  <c r="Q32" i="31"/>
  <c r="Q31" i="31"/>
  <c r="Q30" i="31"/>
  <c r="Q29" i="31"/>
  <c r="Q28" i="31"/>
  <c r="Q27" i="31"/>
  <c r="Q26" i="31"/>
  <c r="Q25" i="31"/>
  <c r="Q24" i="31"/>
  <c r="Q23" i="31"/>
  <c r="Q22" i="31"/>
  <c r="Q21" i="31"/>
  <c r="Q20" i="31"/>
  <c r="Q19" i="31"/>
  <c r="Q18" i="31"/>
  <c r="Q17" i="31"/>
  <c r="Q16" i="31"/>
  <c r="Q15" i="31"/>
  <c r="Q14" i="31"/>
  <c r="Q13" i="31"/>
  <c r="Q12" i="31"/>
  <c r="Q11" i="31"/>
  <c r="Q10" i="31"/>
  <c r="Q9" i="31"/>
  <c r="Q8" i="31"/>
  <c r="R5" i="31"/>
  <c r="S2" i="26" l="1"/>
  <c r="D24" i="1" s="1"/>
  <c r="S2" i="4"/>
  <c r="D4" i="1" s="1"/>
  <c r="S2" i="14"/>
  <c r="D12" i="1" s="1"/>
  <c r="S2" i="30"/>
  <c r="D6" i="1" s="1"/>
  <c r="S2" i="5"/>
  <c r="D5" i="1" s="1"/>
  <c r="S2" i="9"/>
  <c r="D7" i="1" s="1"/>
  <c r="Q2" i="31"/>
  <c r="E14" i="1" s="1"/>
  <c r="S2" i="31"/>
  <c r="D14" i="1" s="1"/>
  <c r="S2" i="10"/>
  <c r="D8" i="1" s="1"/>
  <c r="S2" i="15"/>
  <c r="D13" i="1" s="1"/>
  <c r="S2" i="11"/>
  <c r="D9" i="1" s="1"/>
  <c r="S2" i="17"/>
  <c r="D15" i="1" s="1"/>
  <c r="S2" i="23"/>
  <c r="D21" i="1" s="1"/>
  <c r="S2" i="12"/>
  <c r="D10" i="1" s="1"/>
  <c r="S2" i="24"/>
  <c r="D22" i="1" s="1"/>
  <c r="S2" i="13"/>
  <c r="D11" i="1" s="1"/>
  <c r="S2" i="19"/>
  <c r="D17" i="1" s="1"/>
  <c r="S2" i="25"/>
  <c r="D23" i="1" s="1"/>
  <c r="S2" i="27"/>
  <c r="D25" i="1" s="1"/>
  <c r="S2" i="21"/>
  <c r="D19" i="1" s="1"/>
  <c r="S2" i="22"/>
  <c r="D20" i="1" s="1"/>
  <c r="S2" i="18"/>
  <c r="D16" i="1" s="1"/>
  <c r="D26" i="1"/>
  <c r="S2" i="20"/>
  <c r="D18" i="1" s="1"/>
  <c r="S2" i="2"/>
  <c r="D3" i="1" s="1"/>
  <c r="S2" i="29"/>
  <c r="J4" i="29" s="1"/>
  <c r="B2" i="1"/>
  <c r="B26" i="1"/>
  <c r="B25" i="1"/>
  <c r="B24" i="1"/>
  <c r="B23" i="1"/>
  <c r="B22" i="1"/>
  <c r="B21" i="1"/>
  <c r="B20" i="1"/>
  <c r="B19" i="1"/>
  <c r="B18" i="1"/>
  <c r="B17" i="1"/>
  <c r="B16" i="1"/>
  <c r="B15" i="1"/>
  <c r="B13" i="1"/>
  <c r="B12" i="1"/>
  <c r="B11" i="1"/>
  <c r="B10" i="1"/>
  <c r="B9" i="1"/>
  <c r="B8" i="1"/>
  <c r="B7" i="1"/>
  <c r="B6" i="1"/>
  <c r="B5" i="1"/>
  <c r="B4" i="1"/>
  <c r="Q20" i="29"/>
  <c r="Q21" i="29"/>
  <c r="Q22" i="29"/>
  <c r="Q23" i="29"/>
  <c r="Q24" i="29"/>
  <c r="Q25" i="29"/>
  <c r="Q26" i="29"/>
  <c r="Q27" i="29"/>
  <c r="Q28" i="29"/>
  <c r="Q29" i="29"/>
  <c r="Q30" i="29"/>
  <c r="Q31" i="29"/>
  <c r="Q32" i="29"/>
  <c r="Q33" i="29"/>
  <c r="Q34" i="29"/>
  <c r="Q35" i="29"/>
  <c r="Q36" i="29"/>
  <c r="Q37" i="29"/>
  <c r="Q38" i="29"/>
  <c r="Q39" i="29"/>
  <c r="Q40" i="29"/>
  <c r="Q41" i="29"/>
  <c r="Q42" i="29"/>
  <c r="Q43" i="29"/>
  <c r="Q44" i="29"/>
  <c r="Q45" i="29"/>
  <c r="Q46" i="29"/>
  <c r="Q47" i="29"/>
  <c r="Q48" i="29"/>
  <c r="Q49" i="29"/>
  <c r="Q50" i="29"/>
  <c r="Q9" i="29"/>
  <c r="Q10" i="29"/>
  <c r="Q11" i="29"/>
  <c r="Q12" i="29"/>
  <c r="Q13" i="29"/>
  <c r="Q14" i="29"/>
  <c r="Q15" i="29"/>
  <c r="Q16" i="29"/>
  <c r="Q17" i="29"/>
  <c r="Q18" i="29"/>
  <c r="Q19" i="29"/>
  <c r="Q8" i="29"/>
  <c r="Q50" i="27"/>
  <c r="Q49" i="27"/>
  <c r="Q48" i="27"/>
  <c r="Q47" i="27"/>
  <c r="Q46" i="27"/>
  <c r="Q45" i="27"/>
  <c r="Q44" i="27"/>
  <c r="Q43" i="27"/>
  <c r="Q42" i="27"/>
  <c r="Q41" i="27"/>
  <c r="Q40" i="27"/>
  <c r="Q39" i="27"/>
  <c r="Q38" i="27"/>
  <c r="Q37" i="27"/>
  <c r="Q36" i="27"/>
  <c r="Q35" i="27"/>
  <c r="Q34" i="27"/>
  <c r="Q33" i="27"/>
  <c r="Q32" i="27"/>
  <c r="Q31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7" i="27"/>
  <c r="Q16" i="27"/>
  <c r="Q15" i="27"/>
  <c r="Q14" i="27"/>
  <c r="Q13" i="27"/>
  <c r="Q12" i="27"/>
  <c r="Q11" i="27"/>
  <c r="Q10" i="27"/>
  <c r="Q9" i="27"/>
  <c r="Q8" i="27"/>
  <c r="Q50" i="26"/>
  <c r="Q49" i="26"/>
  <c r="Q48" i="26"/>
  <c r="Q47" i="26"/>
  <c r="Q46" i="26"/>
  <c r="Q45" i="26"/>
  <c r="Q44" i="26"/>
  <c r="Q43" i="26"/>
  <c r="Q42" i="26"/>
  <c r="Q41" i="26"/>
  <c r="Q40" i="26"/>
  <c r="Q39" i="26"/>
  <c r="Q38" i="26"/>
  <c r="Q37" i="26"/>
  <c r="Q36" i="26"/>
  <c r="Q35" i="26"/>
  <c r="Q34" i="26"/>
  <c r="Q33" i="26"/>
  <c r="Q32" i="26"/>
  <c r="Q31" i="26"/>
  <c r="Q30" i="26"/>
  <c r="Q29" i="26"/>
  <c r="Q28" i="26"/>
  <c r="Q27" i="26"/>
  <c r="Q26" i="26"/>
  <c r="Q25" i="26"/>
  <c r="Q24" i="26"/>
  <c r="Q23" i="26"/>
  <c r="Q22" i="26"/>
  <c r="Q21" i="26"/>
  <c r="Q20" i="26"/>
  <c r="Q19" i="26"/>
  <c r="Q18" i="26"/>
  <c r="Q17" i="26"/>
  <c r="Q16" i="26"/>
  <c r="Q15" i="26"/>
  <c r="Q14" i="26"/>
  <c r="Q13" i="26"/>
  <c r="Q12" i="26"/>
  <c r="Q11" i="26"/>
  <c r="Q10" i="26"/>
  <c r="Q9" i="26"/>
  <c r="Q8" i="26"/>
  <c r="Q2" i="26" s="1"/>
  <c r="E24" i="1" s="1"/>
  <c r="Q50" i="25"/>
  <c r="Q49" i="25"/>
  <c r="Q48" i="25"/>
  <c r="Q47" i="25"/>
  <c r="Q46" i="25"/>
  <c r="Q45" i="25"/>
  <c r="Q44" i="25"/>
  <c r="Q43" i="25"/>
  <c r="Q42" i="25"/>
  <c r="Q41" i="25"/>
  <c r="Q40" i="25"/>
  <c r="Q39" i="25"/>
  <c r="Q38" i="25"/>
  <c r="Q37" i="25"/>
  <c r="Q36" i="25"/>
  <c r="Q35" i="25"/>
  <c r="Q34" i="25"/>
  <c r="Q33" i="25"/>
  <c r="Q32" i="25"/>
  <c r="Q31" i="25"/>
  <c r="Q30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Q9" i="25"/>
  <c r="Q8" i="25"/>
  <c r="Q50" i="24"/>
  <c r="Q49" i="24"/>
  <c r="Q48" i="24"/>
  <c r="Q47" i="24"/>
  <c r="Q46" i="24"/>
  <c r="Q45" i="24"/>
  <c r="Q44" i="24"/>
  <c r="Q43" i="24"/>
  <c r="Q42" i="24"/>
  <c r="Q41" i="24"/>
  <c r="Q40" i="24"/>
  <c r="Q39" i="24"/>
  <c r="Q38" i="24"/>
  <c r="Q37" i="24"/>
  <c r="Q36" i="24"/>
  <c r="Q35" i="24"/>
  <c r="Q34" i="24"/>
  <c r="Q33" i="24"/>
  <c r="Q32" i="24"/>
  <c r="Q31" i="24"/>
  <c r="Q30" i="24"/>
  <c r="Q29" i="24"/>
  <c r="Q28" i="24"/>
  <c r="Q27" i="24"/>
  <c r="Q26" i="24"/>
  <c r="Q25" i="24"/>
  <c r="Q24" i="24"/>
  <c r="Q23" i="24"/>
  <c r="Q22" i="24"/>
  <c r="Q21" i="24"/>
  <c r="Q20" i="24"/>
  <c r="Q19" i="24"/>
  <c r="Q18" i="24"/>
  <c r="Q17" i="24"/>
  <c r="Q16" i="24"/>
  <c r="Q15" i="24"/>
  <c r="Q14" i="24"/>
  <c r="Q13" i="24"/>
  <c r="Q12" i="24"/>
  <c r="Q11" i="24"/>
  <c r="Q10" i="24"/>
  <c r="Q9" i="24"/>
  <c r="Q8" i="24"/>
  <c r="Q2" i="24" s="1"/>
  <c r="E22" i="1" s="1"/>
  <c r="Q50" i="23"/>
  <c r="Q49" i="23"/>
  <c r="Q48" i="23"/>
  <c r="Q47" i="23"/>
  <c r="Q46" i="23"/>
  <c r="Q45" i="23"/>
  <c r="Q44" i="23"/>
  <c r="Q43" i="23"/>
  <c r="Q42" i="23"/>
  <c r="Q41" i="23"/>
  <c r="Q40" i="23"/>
  <c r="Q39" i="23"/>
  <c r="Q38" i="23"/>
  <c r="Q37" i="23"/>
  <c r="Q36" i="23"/>
  <c r="Q35" i="23"/>
  <c r="Q34" i="23"/>
  <c r="Q33" i="23"/>
  <c r="Q32" i="23"/>
  <c r="Q31" i="23"/>
  <c r="Q30" i="23"/>
  <c r="Q29" i="23"/>
  <c r="Q28" i="23"/>
  <c r="Q27" i="23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Q10" i="23"/>
  <c r="Q9" i="23"/>
  <c r="Q8" i="23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50" i="21"/>
  <c r="Q49" i="21"/>
  <c r="Q48" i="21"/>
  <c r="Q47" i="21"/>
  <c r="Q46" i="21"/>
  <c r="Q45" i="21"/>
  <c r="Q44" i="21"/>
  <c r="Q43" i="21"/>
  <c r="Q42" i="21"/>
  <c r="Q41" i="21"/>
  <c r="Q40" i="21"/>
  <c r="Q39" i="21"/>
  <c r="Q38" i="21"/>
  <c r="Q37" i="21"/>
  <c r="Q36" i="21"/>
  <c r="Q35" i="21"/>
  <c r="Q34" i="21"/>
  <c r="Q33" i="21"/>
  <c r="Q32" i="21"/>
  <c r="Q31" i="21"/>
  <c r="Q30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2" i="21" s="1"/>
  <c r="E19" i="1" s="1"/>
  <c r="Q50" i="20"/>
  <c r="Q49" i="20"/>
  <c r="Q48" i="20"/>
  <c r="Q47" i="20"/>
  <c r="Q46" i="20"/>
  <c r="Q45" i="20"/>
  <c r="Q44" i="20"/>
  <c r="Q43" i="20"/>
  <c r="Q42" i="20"/>
  <c r="Q41" i="20"/>
  <c r="Q40" i="20"/>
  <c r="Q39" i="20"/>
  <c r="Q38" i="20"/>
  <c r="Q37" i="20"/>
  <c r="Q36" i="20"/>
  <c r="Q35" i="20"/>
  <c r="Q34" i="20"/>
  <c r="Q33" i="20"/>
  <c r="Q32" i="20"/>
  <c r="Q31" i="20"/>
  <c r="Q30" i="20"/>
  <c r="Q29" i="20"/>
  <c r="Q28" i="20"/>
  <c r="Q27" i="20"/>
  <c r="Q26" i="20"/>
  <c r="Q25" i="20"/>
  <c r="Q24" i="20"/>
  <c r="Q23" i="20"/>
  <c r="Q22" i="20"/>
  <c r="Q21" i="20"/>
  <c r="Q20" i="20"/>
  <c r="Q19" i="20"/>
  <c r="Q18" i="20"/>
  <c r="Q17" i="20"/>
  <c r="Q16" i="20"/>
  <c r="Q15" i="20"/>
  <c r="Q14" i="20"/>
  <c r="Q13" i="20"/>
  <c r="Q12" i="20"/>
  <c r="Q11" i="20"/>
  <c r="Q10" i="20"/>
  <c r="Q9" i="20"/>
  <c r="Q8" i="20"/>
  <c r="Q50" i="19"/>
  <c r="Q49" i="19"/>
  <c r="Q48" i="19"/>
  <c r="Q47" i="19"/>
  <c r="Q46" i="19"/>
  <c r="Q45" i="19"/>
  <c r="Q44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1" i="19"/>
  <c r="Q30" i="19"/>
  <c r="Q29" i="19"/>
  <c r="Q28" i="19"/>
  <c r="Q27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Q8" i="19"/>
  <c r="Q2" i="19" s="1"/>
  <c r="E17" i="1" s="1"/>
  <c r="Q50" i="18"/>
  <c r="Q49" i="18"/>
  <c r="Q48" i="18"/>
  <c r="Q47" i="18"/>
  <c r="Q46" i="18"/>
  <c r="Q45" i="18"/>
  <c r="Q44" i="18"/>
  <c r="Q43" i="18"/>
  <c r="Q42" i="18"/>
  <c r="Q41" i="18"/>
  <c r="Q40" i="18"/>
  <c r="Q39" i="18"/>
  <c r="Q38" i="18"/>
  <c r="Q37" i="18"/>
  <c r="Q36" i="18"/>
  <c r="Q35" i="18"/>
  <c r="Q34" i="18"/>
  <c r="Q33" i="18"/>
  <c r="Q32" i="18"/>
  <c r="Q31" i="18"/>
  <c r="Q30" i="18"/>
  <c r="Q29" i="18"/>
  <c r="Q28" i="18"/>
  <c r="Q27" i="18"/>
  <c r="Q26" i="18"/>
  <c r="Q25" i="18"/>
  <c r="Q24" i="18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Q9" i="18"/>
  <c r="Q8" i="18"/>
  <c r="Q50" i="17"/>
  <c r="Q49" i="17"/>
  <c r="Q48" i="17"/>
  <c r="Q47" i="17"/>
  <c r="Q46" i="17"/>
  <c r="Q45" i="17"/>
  <c r="Q44" i="17"/>
  <c r="Q43" i="17"/>
  <c r="Q42" i="17"/>
  <c r="Q41" i="17"/>
  <c r="Q40" i="17"/>
  <c r="Q39" i="17"/>
  <c r="Q38" i="17"/>
  <c r="Q37" i="17"/>
  <c r="Q36" i="17"/>
  <c r="Q35" i="17"/>
  <c r="Q34" i="17"/>
  <c r="Q33" i="17"/>
  <c r="Q32" i="17"/>
  <c r="Q31" i="17"/>
  <c r="Q30" i="17"/>
  <c r="Q29" i="17"/>
  <c r="Q28" i="17"/>
  <c r="Q27" i="17"/>
  <c r="Q26" i="17"/>
  <c r="Q25" i="17"/>
  <c r="Q24" i="17"/>
  <c r="Q23" i="17"/>
  <c r="Q22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Q9" i="17"/>
  <c r="Q8" i="17"/>
  <c r="Q50" i="15"/>
  <c r="Q49" i="15"/>
  <c r="Q48" i="15"/>
  <c r="Q47" i="15"/>
  <c r="Q46" i="15"/>
  <c r="Q45" i="15"/>
  <c r="Q44" i="15"/>
  <c r="Q43" i="15"/>
  <c r="Q42" i="15"/>
  <c r="Q41" i="15"/>
  <c r="Q40" i="15"/>
  <c r="Q39" i="15"/>
  <c r="Q38" i="15"/>
  <c r="Q37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2" i="15"/>
  <c r="E13" i="1" s="1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8" i="14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2" i="12" s="1"/>
  <c r="E10" i="1" s="1"/>
  <c r="Q10" i="12"/>
  <c r="Q9" i="12"/>
  <c r="Q8" i="12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2" i="10" s="1"/>
  <c r="E8" i="1" s="1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2" i="9" s="1"/>
  <c r="E7" i="1" s="1"/>
  <c r="Q50" i="30"/>
  <c r="Q49" i="30"/>
  <c r="Q48" i="30"/>
  <c r="Q47" i="30"/>
  <c r="Q46" i="30"/>
  <c r="Q45" i="30"/>
  <c r="Q44" i="30"/>
  <c r="Q43" i="30"/>
  <c r="Q42" i="30"/>
  <c r="Q41" i="30"/>
  <c r="Q40" i="30"/>
  <c r="Q39" i="30"/>
  <c r="Q38" i="30"/>
  <c r="Q37" i="30"/>
  <c r="Q36" i="30"/>
  <c r="Q35" i="30"/>
  <c r="Q34" i="30"/>
  <c r="Q33" i="30"/>
  <c r="Q32" i="30"/>
  <c r="Q31" i="30"/>
  <c r="Q30" i="30"/>
  <c r="Q29" i="30"/>
  <c r="Q28" i="30"/>
  <c r="Q27" i="30"/>
  <c r="Q26" i="30"/>
  <c r="Q25" i="30"/>
  <c r="Q24" i="30"/>
  <c r="Q23" i="30"/>
  <c r="Q22" i="30"/>
  <c r="Q21" i="30"/>
  <c r="Q20" i="30"/>
  <c r="Q19" i="30"/>
  <c r="Q18" i="30"/>
  <c r="Q17" i="30"/>
  <c r="Q16" i="30"/>
  <c r="Q15" i="30"/>
  <c r="Q14" i="30"/>
  <c r="Q13" i="30"/>
  <c r="Q12" i="30"/>
  <c r="Q11" i="30"/>
  <c r="Q10" i="30"/>
  <c r="Q9" i="30"/>
  <c r="Q8" i="30"/>
  <c r="Q2" i="30" s="1"/>
  <c r="E6" i="1" s="1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2" i="5" s="1"/>
  <c r="E5" i="1" s="1"/>
  <c r="Q9" i="5"/>
  <c r="Q8" i="5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R5" i="30"/>
  <c r="R5" i="27"/>
  <c r="R5" i="26"/>
  <c r="R5" i="25"/>
  <c r="R5" i="24"/>
  <c r="R5" i="23"/>
  <c r="R5" i="22"/>
  <c r="R5" i="21"/>
  <c r="R5" i="20"/>
  <c r="R5" i="19"/>
  <c r="R5" i="18"/>
  <c r="R5" i="17"/>
  <c r="R5" i="15"/>
  <c r="R5" i="14"/>
  <c r="R5" i="13"/>
  <c r="R5" i="12"/>
  <c r="R5" i="11"/>
  <c r="R5" i="10"/>
  <c r="R5" i="9"/>
  <c r="R5" i="5"/>
  <c r="R5" i="29"/>
  <c r="R5" i="4"/>
  <c r="B3" i="1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8" i="2"/>
  <c r="F3" i="1"/>
  <c r="Q2" i="23" l="1"/>
  <c r="E21" i="1" s="1"/>
  <c r="Q2" i="22"/>
  <c r="E20" i="1" s="1"/>
  <c r="Q2" i="13"/>
  <c r="E11" i="1" s="1"/>
  <c r="Q2" i="4"/>
  <c r="E4" i="1" s="1"/>
  <c r="Q2" i="11"/>
  <c r="E9" i="1" s="1"/>
  <c r="Q2" i="27"/>
  <c r="E25" i="1" s="1"/>
  <c r="Q2" i="14"/>
  <c r="E12" i="1" s="1"/>
  <c r="Q2" i="17"/>
  <c r="E15" i="1" s="1"/>
  <c r="Q2" i="18"/>
  <c r="E16" i="1" s="1"/>
  <c r="Q2" i="20"/>
  <c r="E18" i="1" s="1"/>
  <c r="D2" i="1"/>
  <c r="Q2" i="29"/>
  <c r="E2" i="1" s="1"/>
  <c r="Q2" i="25"/>
  <c r="E23" i="1" s="1"/>
  <c r="Q2" i="2"/>
  <c r="E3" i="1" s="1"/>
</calcChain>
</file>

<file path=xl/sharedStrings.xml><?xml version="1.0" encoding="utf-8"?>
<sst xmlns="http://schemas.openxmlformats.org/spreadsheetml/2006/main" count="918" uniqueCount="281">
  <si>
    <t>Pump Trailer</t>
  </si>
  <si>
    <t>Hyster Forklift</t>
  </si>
  <si>
    <t>Blue Giant Electric Forklift</t>
  </si>
  <si>
    <t>Electric Genie Lift</t>
  </si>
  <si>
    <t>Small Toyota Forklift</t>
  </si>
  <si>
    <t>Cat Forklift</t>
  </si>
  <si>
    <t>Nissan Forklift</t>
  </si>
  <si>
    <t>Unit Information</t>
  </si>
  <si>
    <t>Make:</t>
  </si>
  <si>
    <t>Ford</t>
  </si>
  <si>
    <t>1FTNF20526EA84880</t>
  </si>
  <si>
    <t>Model:</t>
  </si>
  <si>
    <t>Date:</t>
  </si>
  <si>
    <t>Mileage:</t>
  </si>
  <si>
    <t>Performed By:</t>
  </si>
  <si>
    <t>WO # 4150</t>
  </si>
  <si>
    <t>KMS</t>
  </si>
  <si>
    <t>Maintenance Information:</t>
  </si>
  <si>
    <t>Interval:</t>
  </si>
  <si>
    <t>Oil Type:</t>
  </si>
  <si>
    <t>Oil Filter P/N:</t>
  </si>
  <si>
    <t>5W-20 - Synthetic</t>
  </si>
  <si>
    <t xml:space="preserve">Year: </t>
  </si>
  <si>
    <t>F-250 - Super Duty</t>
  </si>
  <si>
    <t>Service Performed (Y / N)</t>
  </si>
  <si>
    <t>Description of Maintenance Performed:
(If other than service)</t>
  </si>
  <si>
    <t>Notes</t>
  </si>
  <si>
    <t xml:space="preserve">Fuel Filter P/N: </t>
  </si>
  <si>
    <t>Air Filter P/N:</t>
  </si>
  <si>
    <t>MONTHS</t>
  </si>
  <si>
    <t>WO # 2926 - PUMP DOLLY</t>
  </si>
  <si>
    <t>Chevrolet</t>
  </si>
  <si>
    <t>WO # 10446</t>
  </si>
  <si>
    <t>1GCPCPEX7AZ121786</t>
  </si>
  <si>
    <t>Silverado - 1500</t>
  </si>
  <si>
    <t>WO # 11210</t>
  </si>
  <si>
    <t>John Deere</t>
  </si>
  <si>
    <t>HRS</t>
  </si>
  <si>
    <t>Engine Oil Type:</t>
  </si>
  <si>
    <t>Hydraulic Oil Type:</t>
  </si>
  <si>
    <t>WO # 12869</t>
  </si>
  <si>
    <t>D177B43062V</t>
  </si>
  <si>
    <t>Hyster</t>
  </si>
  <si>
    <t>WO # 4155</t>
  </si>
  <si>
    <t>WO # 4157</t>
  </si>
  <si>
    <t>06-30079</t>
  </si>
  <si>
    <t>Blue Giant</t>
  </si>
  <si>
    <t>Electric</t>
  </si>
  <si>
    <t>WO # 4543</t>
  </si>
  <si>
    <t>Commando</t>
  </si>
  <si>
    <t>Ottawa</t>
  </si>
  <si>
    <t>EZ-A-01-20475</t>
  </si>
  <si>
    <t>Raymond</t>
  </si>
  <si>
    <t>R40TT</t>
  </si>
  <si>
    <t>WO # 4572</t>
  </si>
  <si>
    <t>WO # 4722</t>
  </si>
  <si>
    <t>Street Sweeper</t>
  </si>
  <si>
    <t>Chassis</t>
  </si>
  <si>
    <t>0504182 EN 4L9819</t>
  </si>
  <si>
    <t>G32P</t>
  </si>
  <si>
    <t>Daewoo</t>
  </si>
  <si>
    <t xml:space="preserve"> GB00356</t>
  </si>
  <si>
    <t>WO # 5391</t>
  </si>
  <si>
    <t>WO # 5587</t>
  </si>
  <si>
    <t>1FVACXAK24HM85886</t>
  </si>
  <si>
    <t>Freightliner</t>
  </si>
  <si>
    <t>M2-106</t>
  </si>
  <si>
    <t>Engine:</t>
  </si>
  <si>
    <t>Manufacturer:</t>
  </si>
  <si>
    <t>Cat</t>
  </si>
  <si>
    <t>3126E</t>
  </si>
  <si>
    <t>Serial Number:</t>
  </si>
  <si>
    <t>HEP44715</t>
  </si>
  <si>
    <t>Transmission:</t>
  </si>
  <si>
    <t>Eaton Fuller</t>
  </si>
  <si>
    <t>FS-5406A</t>
  </si>
  <si>
    <t xml:space="preserve">	G0188897</t>
  </si>
  <si>
    <t>Front Axle:</t>
  </si>
  <si>
    <t>Meritor</t>
  </si>
  <si>
    <t>MFS-12-143A</t>
  </si>
  <si>
    <t xml:space="preserve">	AVF03115466</t>
  </si>
  <si>
    <t>Rear Axle:</t>
  </si>
  <si>
    <t xml:space="preserve">	RS-21-145</t>
  </si>
  <si>
    <t xml:space="preserve">	AVA03167689</t>
  </si>
  <si>
    <t>In Service:</t>
  </si>
  <si>
    <t>Toyota</t>
  </si>
  <si>
    <t>7FGU25</t>
  </si>
  <si>
    <t>WO # 5644</t>
  </si>
  <si>
    <t>WO # 6075</t>
  </si>
  <si>
    <t xml:space="preserve">Geenie </t>
  </si>
  <si>
    <t>Lift</t>
  </si>
  <si>
    <t>Z30N5750</t>
  </si>
  <si>
    <t>Type:</t>
  </si>
  <si>
    <t>WO # 6349</t>
  </si>
  <si>
    <t xml:space="preserve">Z34N-002628 </t>
  </si>
  <si>
    <t>Geenie</t>
  </si>
  <si>
    <t>Z34/22N</t>
  </si>
  <si>
    <t>34 ft Boom, 4 ft Jib</t>
  </si>
  <si>
    <t>1FD0W5HT7CEC48730</t>
  </si>
  <si>
    <t>F-550</t>
  </si>
  <si>
    <t>1/2 Ton - 4x4</t>
  </si>
  <si>
    <t>WO # 6780</t>
  </si>
  <si>
    <t>Forklift</t>
  </si>
  <si>
    <t>WO # 7656</t>
  </si>
  <si>
    <t>WO # 8674</t>
  </si>
  <si>
    <t xml:space="preserve">Mack </t>
  </si>
  <si>
    <t>Klemmtron</t>
  </si>
  <si>
    <t>42-6FGCU15</t>
  </si>
  <si>
    <t>42-6FGCU25</t>
  </si>
  <si>
    <t>WO # 9241</t>
  </si>
  <si>
    <t>WO # 9242</t>
  </si>
  <si>
    <t>WO # 9589</t>
  </si>
  <si>
    <t>WO # 9617</t>
  </si>
  <si>
    <t>WO # 11423</t>
  </si>
  <si>
    <t>4EM03350</t>
  </si>
  <si>
    <t>Caterpillar</t>
  </si>
  <si>
    <t>GC25</t>
  </si>
  <si>
    <t>4X2 2WD Truck</t>
  </si>
  <si>
    <t>2WD - Reg Cab</t>
  </si>
  <si>
    <t>Tractor</t>
  </si>
  <si>
    <t>Nissan</t>
  </si>
  <si>
    <t>KCPH02P000765</t>
  </si>
  <si>
    <t>Shuttlelift</t>
  </si>
  <si>
    <t>ISL50B</t>
  </si>
  <si>
    <t>SN 371-1007</t>
  </si>
  <si>
    <t xml:space="preserve">Serial # </t>
  </si>
  <si>
    <t xml:space="preserve">Green </t>
  </si>
  <si>
    <t>Hours:</t>
  </si>
  <si>
    <t>F-250 Shop Truck</t>
  </si>
  <si>
    <t>Ottawa Pump Dolly</t>
  </si>
  <si>
    <t>Raymond Electric Forklift</t>
  </si>
  <si>
    <t xml:space="preserve">Freightliner </t>
  </si>
  <si>
    <t>Toyota Forklift</t>
  </si>
  <si>
    <t>F-550 Service Truck</t>
  </si>
  <si>
    <r>
      <t xml:space="preserve">Toyota Forklift </t>
    </r>
    <r>
      <rPr>
        <sz val="10"/>
        <color theme="1"/>
        <rFont val="Calibri"/>
        <family val="2"/>
        <scheme val="minor"/>
      </rPr>
      <t>(Long Forks)</t>
    </r>
  </si>
  <si>
    <t>Claytons Truck</t>
  </si>
  <si>
    <t>Chevrolet Shop Truck</t>
  </si>
  <si>
    <t>Shuttle lift Mobile Crane</t>
  </si>
  <si>
    <t>F-150</t>
  </si>
  <si>
    <t>1FTEW1EG5LFC25709</t>
  </si>
  <si>
    <t>Pickup</t>
  </si>
  <si>
    <t>WO # 9647 - Clayton</t>
  </si>
  <si>
    <t>Hiab</t>
  </si>
  <si>
    <t>WO # 6471</t>
  </si>
  <si>
    <t>Mack</t>
  </si>
  <si>
    <t>MR</t>
  </si>
  <si>
    <t>Next Due Date:</t>
  </si>
  <si>
    <t>Equipment</t>
  </si>
  <si>
    <t>Last Serviced:</t>
  </si>
  <si>
    <t>Daewoo Forklift</t>
  </si>
  <si>
    <t>Service Due:</t>
  </si>
  <si>
    <r>
      <t xml:space="preserve">Toyota Forklift </t>
    </r>
    <r>
      <rPr>
        <sz val="10"/>
        <color theme="1"/>
        <rFont val="Calibri"/>
        <family val="2"/>
        <scheme val="minor"/>
      </rPr>
      <t>(Abby)</t>
    </r>
  </si>
  <si>
    <r>
      <rPr>
        <b/>
        <u val="double"/>
        <sz val="14"/>
        <color theme="1"/>
        <rFont val="Calibri"/>
        <family val="2"/>
        <scheme val="minor"/>
      </rPr>
      <t>WO #</t>
    </r>
    <r>
      <rPr>
        <b/>
        <u/>
        <sz val="16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*Click Below To 
Open Sheet*</t>
    </r>
  </si>
  <si>
    <t>15/40</t>
  </si>
  <si>
    <t>Y</t>
  </si>
  <si>
    <t xml:space="preserve">Ryan </t>
  </si>
  <si>
    <t>Engine, Tansmission,Differential oil changed.  Grease Points</t>
  </si>
  <si>
    <t>90915-YZZF1</t>
  </si>
  <si>
    <t xml:space="preserve">Trans Filter P/N: </t>
  </si>
  <si>
    <t>32670-12620-71</t>
  </si>
  <si>
    <t>RS3940</t>
  </si>
  <si>
    <t>All Fluids and Filters changed. Grease Points. Cable and chains lubed</t>
  </si>
  <si>
    <t>Service</t>
  </si>
  <si>
    <t>Engine, Trans, Differential oils changed</t>
  </si>
  <si>
    <t>Ryan</t>
  </si>
  <si>
    <t>BT223</t>
  </si>
  <si>
    <t>P610905</t>
  </si>
  <si>
    <t>Engine, Trans, Diff oils changed. Grease Points</t>
  </si>
  <si>
    <t>15601-76001-11</t>
  </si>
  <si>
    <t>P532410</t>
  </si>
  <si>
    <t>Oil Capacity:</t>
  </si>
  <si>
    <t>30L</t>
  </si>
  <si>
    <t>BF9891-D</t>
  </si>
  <si>
    <t>BF7949-D</t>
  </si>
  <si>
    <t>JD - RE504836/Baldwin - B7322</t>
  </si>
  <si>
    <t>Gear box over full. Taking in hydraulic oil from pumps</t>
  </si>
  <si>
    <t>Topped up batteries. Greased carriage and steering shaft</t>
  </si>
  <si>
    <t>Hoist Filter:</t>
  </si>
  <si>
    <t xml:space="preserve">Fuel Filter: </t>
  </si>
  <si>
    <t>Oil Filter:</t>
  </si>
  <si>
    <t xml:space="preserve">Secondary FF: </t>
  </si>
  <si>
    <t>Return Filter:</t>
  </si>
  <si>
    <t>HP Filter:</t>
  </si>
  <si>
    <t>18LZ3</t>
  </si>
  <si>
    <t>MP Filtri HP135ZA10ANP01</t>
  </si>
  <si>
    <t>Steer Filter:</t>
  </si>
  <si>
    <t>Charge Filter:</t>
  </si>
  <si>
    <t>Rexroth/Bosch R902603243</t>
  </si>
  <si>
    <t>Internormen 328375</t>
  </si>
  <si>
    <t>Lubricate trolly chain &amp; cables. Greased upper trolly grease points/hook blocks</t>
  </si>
  <si>
    <t>( 2 ) Parker 370-Z-223A</t>
  </si>
  <si>
    <t>Geenie Lift</t>
  </si>
  <si>
    <t>S40</t>
  </si>
  <si>
    <t>S4008-15221</t>
  </si>
  <si>
    <t>WO # 13263</t>
  </si>
  <si>
    <t>20/072023</t>
  </si>
  <si>
    <t>N</t>
  </si>
  <si>
    <t>Check Fluids, Replaced starter</t>
  </si>
  <si>
    <t>Topped up battery levels, greased, topped up brake fluid</t>
  </si>
  <si>
    <t>Checked fluids, Replaced neutral safety switch</t>
  </si>
  <si>
    <t>Oil/Trans/Diff Oil changed. Replaced airfilter</t>
  </si>
  <si>
    <t>Oil/ Trans/ Diff oil changed. Air filter replaced</t>
  </si>
  <si>
    <t>Greased steering and mast components. Cleaned and lubed chains</t>
  </si>
  <si>
    <t>Cleaned/lubed chains, Greased mast and steering</t>
  </si>
  <si>
    <t>Cleaned/lubed chains, Greased steering/mast. Replaced steering pins</t>
  </si>
  <si>
    <t>19469.8 Hrs</t>
  </si>
  <si>
    <t>Engine, Differential oil changed</t>
  </si>
  <si>
    <t>HY127644</t>
  </si>
  <si>
    <t>HY305080</t>
  </si>
  <si>
    <t>BT420</t>
  </si>
  <si>
    <t>Greased, Checked Fluids</t>
  </si>
  <si>
    <t>Cassidy</t>
  </si>
  <si>
    <t>Greased, checked fluids</t>
  </si>
  <si>
    <t>B1402</t>
  </si>
  <si>
    <t>dustin</t>
  </si>
  <si>
    <t>grease , lubricate chains, blow out engine bay and under carrage</t>
  </si>
  <si>
    <t>7046 Hrs</t>
  </si>
  <si>
    <t>7761 hrs</t>
  </si>
  <si>
    <t>norbert</t>
  </si>
  <si>
    <t>Checked Fluids, Re-packed wheel bearings,torqued wheels</t>
  </si>
  <si>
    <t>Hr meter not working. Play in steering linkage and king pins. Left side tilt cylinder leaking</t>
  </si>
  <si>
    <t>Checked fluids. Re-torqued wheels</t>
  </si>
  <si>
    <t>Oil starting to look milky, head gasket starting to leak at back of head. Ok'd to be in service by Tony Nov 22</t>
  </si>
  <si>
    <t>Checked fluids, Re-torqued wheels</t>
  </si>
  <si>
    <t>Checked fluids, re-torqued wheels, changed fuel filter</t>
  </si>
  <si>
    <t>Checked fluids, re-torqued wheels</t>
  </si>
  <si>
    <t>29/112023</t>
  </si>
  <si>
    <t>Mike H</t>
  </si>
  <si>
    <t xml:space="preserve"> Grease, lubricate chains/mast/grease poins, inspection.</t>
  </si>
  <si>
    <t>11/29/2023</t>
  </si>
  <si>
    <t>n</t>
  </si>
  <si>
    <t>Mike Hatchard</t>
  </si>
  <si>
    <t>Inspection, check fluids, added Hyd Fluid 6L, Left side Hydraulic hose roller guide needs replacing.</t>
  </si>
  <si>
    <t>0/12/2023</t>
  </si>
  <si>
    <t>Inspection, check fluids,</t>
  </si>
  <si>
    <t>Check hour metre</t>
  </si>
  <si>
    <t>No Fire Extinguisher</t>
  </si>
  <si>
    <t>Check fluids, inspection</t>
  </si>
  <si>
    <t>07/12.2023</t>
  </si>
  <si>
    <t>Inspection, check Fluids</t>
  </si>
  <si>
    <t>Checked fluids,  inspection</t>
  </si>
  <si>
    <t>Komatsu Forklift</t>
  </si>
  <si>
    <t>13879</t>
  </si>
  <si>
    <t>y</t>
  </si>
  <si>
    <t>Engine oil/Trans/Diff Greased, air filter,  Checked fluids,  Re-torqued wheels</t>
  </si>
  <si>
    <t>Inspection, topped up coolant, Tightened assy belt, re-torqued wheels.</t>
  </si>
  <si>
    <t>Inspected all fluids, grease, Topped up coolant/Brake Fluid Re-torqued wheels</t>
  </si>
  <si>
    <t>Check fluids, Grease, Re-Torque wheels</t>
  </si>
  <si>
    <t>Mike H.</t>
  </si>
  <si>
    <t>Checked fluids, Cleaned Battery terminals, Topped up engine oil.</t>
  </si>
  <si>
    <t xml:space="preserve">Mike H </t>
  </si>
  <si>
    <t xml:space="preserve">Inspection, check fluids, cleaned battery terminals. </t>
  </si>
  <si>
    <t>Checked fluids, grease, re-torqued wheels.</t>
  </si>
  <si>
    <t>Installed New Beacon</t>
  </si>
  <si>
    <t xml:space="preserve">Checked fluids, re-torque wheel, </t>
  </si>
  <si>
    <t>No tail lights, Topped up coolant</t>
  </si>
  <si>
    <t>Inspection, check fluids, cleaned battery terminals, re torqued wheels./\</t>
  </si>
  <si>
    <t>Inspection, checked fluids, grease, Re-torque wheels</t>
  </si>
  <si>
    <t>Checked fluids, grease, re-torqued wheels, topped up coolant</t>
  </si>
  <si>
    <t>Checked Fluids, inspection, grease, Re-Torque wheels</t>
  </si>
  <si>
    <t>Hour Metre not functioning</t>
  </si>
  <si>
    <t>No tail lights</t>
  </si>
  <si>
    <t>Checked fluids, inspection, grease, re-torqued wheels</t>
  </si>
  <si>
    <t>Inspection, check fluids, grease, re-torqued wheels.</t>
  </si>
  <si>
    <t>Checked fluids, greased, re-torqued wheels</t>
  </si>
  <si>
    <t>Adjusted brakes, checked fluids, grease, re-torque wheels</t>
  </si>
  <si>
    <t>Checked fluids, greased, re-torque wheels.</t>
  </si>
  <si>
    <t>Coolant hose was rubbing on alt belt,  adjusted hose, may req new alt belt.</t>
  </si>
  <si>
    <t>Checked fluids, grease, re-torque wheels, topped up coolant</t>
  </si>
  <si>
    <t>Mike H / Ryan</t>
  </si>
  <si>
    <t>Checked fluids, grease, re-torqued wheels,  fixed headlight switch</t>
  </si>
  <si>
    <t>Small Hyster</t>
  </si>
  <si>
    <t>Clark Standup</t>
  </si>
  <si>
    <t>Engine oil change, Fuel Filters, Hi pressure filters (2), Charge filter, Fuel filters (2), Return filter,  Column Bolts Re-torqued</t>
  </si>
  <si>
    <t>LF E-stop not functioning</t>
  </si>
  <si>
    <t>Engine oil Change</t>
  </si>
  <si>
    <t>Adjusted E-brake, fixed loose steering colum, checked fluids, grease, re-torqued wheels</t>
  </si>
  <si>
    <t>Changed engine oil, checked fluids, greased, re-torqued wheels</t>
  </si>
  <si>
    <t>Topped up batteries,  greased, need hours,</t>
  </si>
  <si>
    <t>Engine oil change, cleaned battery terminals, checked fluids, greased, re-torqued wheels.19683</t>
  </si>
  <si>
    <t>Changed engine oil, Fire ext installed, greased, re-torqued wheels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</si>
</sst>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[$-1009]d\-mmm\-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Unicode MS"/>
      <family val="2"/>
    </font>
    <font>
      <sz val="10"/>
      <color theme="0"/>
      <name val="Arial Unicode MS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 val="double"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/>
    <xf numFmtId="0" fontId="0" fillId="0" borderId="0" xfId="0" applyAlignment="1">
      <alignment vertical="center"/>
    </xf>
    <xf numFmtId="0" fontId="1" fillId="0" borderId="9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2" fontId="5" fillId="0" borderId="0" xfId="0" applyNumberFormat="1" applyFont="1" applyProtection="1">
      <protection hidden="1"/>
    </xf>
    <xf numFmtId="2" fontId="5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1" applyFont="1"/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49" fontId="9" fillId="0" borderId="0" xfId="0" applyNumberFormat="1" applyFont="1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Alignment="1">
      <alignment vertical="center"/>
    </xf>
    <xf numFmtId="0" fontId="5" fillId="0" borderId="0" xfId="0" applyFont="1"/>
    <xf numFmtId="14" fontId="7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Protection="1">
      <protection hidden="1"/>
    </xf>
    <xf numFmtId="0" fontId="14" fillId="0" borderId="0" xfId="0" applyFont="1"/>
    <xf numFmtId="0" fontId="1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Protection="1">
      <protection locked="0"/>
    </xf>
    <xf numFmtId="1" fontId="9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9" fillId="0" borderId="1" xfId="0" applyNumberFormat="1" applyFont="1" applyBorder="1"/>
    <xf numFmtId="0" fontId="9" fillId="0" borderId="1" xfId="0" applyFont="1" applyBorder="1"/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9" xfId="0" applyBorder="1" applyProtection="1">
      <protection locked="0"/>
    </xf>
    <xf numFmtId="0" fontId="1" fillId="0" borderId="12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5" fontId="9" fillId="0" borderId="1" xfId="0" applyNumberFormat="1" applyFont="1" applyBorder="1" applyAlignment="1">
      <alignment horizontal="center"/>
    </xf>
    <xf numFmtId="14" fontId="0" fillId="0" borderId="11" xfId="0" applyNumberFormat="1" applyBorder="1" applyAlignment="1" applyProtection="1">
      <alignment horizontal="center"/>
      <protection locked="0"/>
    </xf>
    <xf numFmtId="14" fontId="0" fillId="0" borderId="12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5" fontId="0" fillId="0" borderId="9" xfId="0" applyNumberFormat="1" applyBorder="1" applyAlignment="1">
      <alignment horizontal="center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14" fontId="0" fillId="0" borderId="12" xfId="0" applyNumberForma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14" fontId="12" fillId="0" borderId="11" xfId="0" applyNumberFormat="1" applyFont="1" applyBorder="1" applyAlignment="1" applyProtection="1">
      <alignment horizontal="center" vertical="center" wrapText="1"/>
      <protection locked="0"/>
    </xf>
    <xf numFmtId="14" fontId="12" fillId="0" borderId="12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/>
      <protection locked="0"/>
    </xf>
  </cellXfs>
  <cellStyles count="2">
    <cellStyle name="Hyperlink" xfId="1" builtinId="8"/>
    <cellStyle name="Normal" xfId="0" builtinId="0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O31"/>
  <sheetViews>
    <sheetView tabSelected="1" topLeftCell="A14" zoomScale="90" zoomScaleNormal="90" zoomScaleSheetLayoutView="80" workbookViewId="0">
      <selection activeCell="D29" sqref="D29"/>
    </sheetView>
  </sheetViews>
  <sheetFormatPr defaultRowHeight="18.75" x14ac:dyDescent="0.3"/>
  <cols>
    <col min="1" max="1" width="2.7109375" style="16" customWidth="1"/>
    <col min="2" max="2" width="12.5703125" style="15" bestFit="1" customWidth="1"/>
    <col min="3" max="3" width="37.85546875" style="15" bestFit="1" customWidth="1"/>
    <col min="4" max="4" width="16.7109375" style="15" customWidth="1"/>
    <col min="5" max="5" width="15.7109375" style="20" bestFit="1" customWidth="1"/>
    <col min="6" max="6" width="6.28515625" style="15" bestFit="1" customWidth="1"/>
    <col min="7" max="7" width="125.5703125" style="16" customWidth="1"/>
    <col min="8" max="8" width="4.7109375" style="16" customWidth="1"/>
    <col min="9" max="16384" width="9.140625" style="16"/>
  </cols>
  <sheetData>
    <row r="1" spans="2:15" s="23" customFormat="1" ht="43.5" x14ac:dyDescent="0.25">
      <c r="B1" s="30" t="s">
        <v>152</v>
      </c>
      <c r="C1" s="37" t="s">
        <v>147</v>
      </c>
      <c r="D1" s="38" t="s">
        <v>148</v>
      </c>
      <c r="E1" s="39" t="s">
        <v>150</v>
      </c>
      <c r="F1" s="40"/>
      <c r="G1" s="37"/>
    </row>
    <row r="2" spans="2:15" x14ac:dyDescent="0.3">
      <c r="B2" s="31">
        <f>HYPERLINK("#'2926'!A3",2926)</f>
        <v>2926</v>
      </c>
      <c r="C2" s="32" t="s">
        <v>0</v>
      </c>
      <c r="D2" s="33">
        <f>'2926'!S2</f>
        <v>0</v>
      </c>
      <c r="E2" s="34">
        <f>'2926'!Q2</f>
        <v>182</v>
      </c>
      <c r="F2" s="32"/>
      <c r="G2" s="35"/>
    </row>
    <row r="3" spans="2:15" x14ac:dyDescent="0.3">
      <c r="B3" s="31">
        <f>HYPERLINK("#'4150'!A3",4150)</f>
        <v>4150</v>
      </c>
      <c r="C3" s="32" t="s">
        <v>128</v>
      </c>
      <c r="D3" s="33">
        <f>'4150'!S2</f>
        <v>0</v>
      </c>
      <c r="E3" s="36">
        <f>'4150'!Q2</f>
        <v>8000</v>
      </c>
      <c r="F3" s="32" t="str">
        <f>'4150'!K3</f>
        <v>KMS</v>
      </c>
      <c r="G3" s="35"/>
      <c r="O3" s="17"/>
    </row>
    <row r="4" spans="2:15" x14ac:dyDescent="0.3">
      <c r="B4" s="31">
        <f>HYPERLINK("#'4155'!A3",4155)</f>
        <v>4155</v>
      </c>
      <c r="C4" s="32" t="s">
        <v>1</v>
      </c>
      <c r="D4" s="33">
        <f>'4155'!S2</f>
        <v>45166</v>
      </c>
      <c r="E4" s="36">
        <f>'4155'!Q2</f>
        <v>6784.4</v>
      </c>
      <c r="F4" s="32" t="s">
        <v>37</v>
      </c>
      <c r="G4" s="35"/>
    </row>
    <row r="5" spans="2:15" x14ac:dyDescent="0.3">
      <c r="B5" s="31">
        <f>HYPERLINK("#'4157'!A3",4157)</f>
        <v>4157</v>
      </c>
      <c r="C5" s="32" t="s">
        <v>2</v>
      </c>
      <c r="D5" s="33">
        <f>'4157'!S2</f>
        <v>0</v>
      </c>
      <c r="E5" s="36">
        <f>'4157'!Q2</f>
        <v>250</v>
      </c>
      <c r="F5" s="32" t="s">
        <v>37</v>
      </c>
      <c r="G5" s="35"/>
    </row>
    <row r="6" spans="2:15" x14ac:dyDescent="0.3">
      <c r="B6" s="31">
        <f>HYPERLINK("#'4543'!A3",4543)</f>
        <v>4543</v>
      </c>
      <c r="C6" s="32" t="s">
        <v>129</v>
      </c>
      <c r="D6" s="33">
        <f>'4543'!S2</f>
        <v>0</v>
      </c>
      <c r="E6" s="36">
        <f>'4543'!Q2</f>
        <v>250</v>
      </c>
      <c r="F6" s="32" t="s">
        <v>37</v>
      </c>
      <c r="G6" s="35"/>
    </row>
    <row r="7" spans="2:15" x14ac:dyDescent="0.3">
      <c r="B7" s="31">
        <f>HYPERLINK("#'4572'!A3",4572)</f>
        <v>4572</v>
      </c>
      <c r="C7" s="32" t="s">
        <v>130</v>
      </c>
      <c r="D7" s="33">
        <f>'4572'!S2</f>
        <v>45425</v>
      </c>
      <c r="E7" s="36">
        <f>'4572'!Q2</f>
        <v>7757</v>
      </c>
      <c r="F7" s="32" t="s">
        <v>37</v>
      </c>
      <c r="G7" s="35"/>
    </row>
    <row r="8" spans="2:15" x14ac:dyDescent="0.3">
      <c r="B8" s="31">
        <f>HYPERLINK("#'4722'!A3",4722)</f>
        <v>4722</v>
      </c>
      <c r="C8" s="32" t="s">
        <v>56</v>
      </c>
      <c r="D8" s="33">
        <f>'4722'!S2</f>
        <v>0</v>
      </c>
      <c r="E8" s="36">
        <f>'4722'!Q2</f>
        <v>250</v>
      </c>
      <c r="F8" s="32" t="s">
        <v>37</v>
      </c>
      <c r="G8" s="35"/>
    </row>
    <row r="9" spans="2:15" x14ac:dyDescent="0.3">
      <c r="B9" s="31">
        <f>HYPERLINK("#'5391'!A3",5391)</f>
        <v>5391</v>
      </c>
      <c r="C9" s="32" t="s">
        <v>149</v>
      </c>
      <c r="D9" s="33">
        <f>'5391'!S2</f>
        <v>45306</v>
      </c>
      <c r="E9" s="36">
        <f>'5391'!Q2</f>
        <v>11520</v>
      </c>
      <c r="F9" s="32" t="s">
        <v>37</v>
      </c>
      <c r="G9" s="35"/>
    </row>
    <row r="10" spans="2:15" x14ac:dyDescent="0.3">
      <c r="B10" s="31">
        <f>HYPERLINK("#'5587'!A3",5587)</f>
        <v>5587</v>
      </c>
      <c r="C10" s="32" t="s">
        <v>131</v>
      </c>
      <c r="D10" s="33">
        <f>'5587'!S2</f>
        <v>0</v>
      </c>
      <c r="E10" s="36">
        <f>'5587'!Q2</f>
        <v>8000</v>
      </c>
      <c r="F10" s="32" t="s">
        <v>16</v>
      </c>
      <c r="G10" s="35"/>
    </row>
    <row r="11" spans="2:15" x14ac:dyDescent="0.3">
      <c r="B11" s="31">
        <f>HYPERLINK("#'5644'!A3",5644)</f>
        <v>5644</v>
      </c>
      <c r="C11" s="32" t="s">
        <v>132</v>
      </c>
      <c r="D11" s="33">
        <f>'5644'!S2</f>
        <v>45131</v>
      </c>
      <c r="E11" s="36">
        <f>'5644'!Q2</f>
        <v>3173</v>
      </c>
      <c r="F11" s="32" t="s">
        <v>37</v>
      </c>
      <c r="G11" s="35"/>
    </row>
    <row r="12" spans="2:15" x14ac:dyDescent="0.3">
      <c r="B12" s="31">
        <f>HYPERLINK("#'6075'!A3",6075)</f>
        <v>6075</v>
      </c>
      <c r="C12" s="32" t="s">
        <v>3</v>
      </c>
      <c r="D12" s="33">
        <f>'6075'!S2</f>
        <v>45127</v>
      </c>
      <c r="E12" s="36">
        <f>'6075'!Q2</f>
        <v>3877</v>
      </c>
      <c r="F12" s="32" t="s">
        <v>37</v>
      </c>
      <c r="G12" s="35"/>
    </row>
    <row r="13" spans="2:15" x14ac:dyDescent="0.3">
      <c r="B13" s="31">
        <f>HYPERLINK("#'6349'!A3",6349)</f>
        <v>6349</v>
      </c>
      <c r="C13" s="32" t="s">
        <v>3</v>
      </c>
      <c r="D13" s="33">
        <f>'6349'!S2</f>
        <v>0</v>
      </c>
      <c r="E13" s="36">
        <f>'6349'!Q2</f>
        <v>250</v>
      </c>
      <c r="F13" s="32" t="s">
        <v>37</v>
      </c>
      <c r="G13" s="35"/>
    </row>
    <row r="14" spans="2:15" x14ac:dyDescent="0.3">
      <c r="B14" s="31">
        <f>HYPERLINK("#'6471'!A3",6471)</f>
        <v>6471</v>
      </c>
      <c r="C14" s="32" t="s">
        <v>142</v>
      </c>
      <c r="D14" s="33">
        <f>'6471'!S2</f>
        <v>0</v>
      </c>
      <c r="E14" s="36">
        <f>'6471'!Q2</f>
        <v>250</v>
      </c>
      <c r="F14" s="32" t="s">
        <v>37</v>
      </c>
      <c r="G14" s="35"/>
    </row>
    <row r="15" spans="2:15" x14ac:dyDescent="0.3">
      <c r="B15" s="31">
        <f>HYPERLINK("#'6780'!A3",6780)</f>
        <v>6780</v>
      </c>
      <c r="C15" s="32" t="s">
        <v>133</v>
      </c>
      <c r="D15" s="33">
        <f>'6780'!S2</f>
        <v>0</v>
      </c>
      <c r="E15" s="36">
        <f>'6780'!Q2</f>
        <v>8000</v>
      </c>
      <c r="F15" s="32" t="s">
        <v>16</v>
      </c>
      <c r="G15" s="35"/>
    </row>
    <row r="16" spans="2:15" x14ac:dyDescent="0.3">
      <c r="B16" s="31">
        <f>HYPERLINK("#'7656'!A3",7656)</f>
        <v>7656</v>
      </c>
      <c r="C16" s="32" t="s">
        <v>132</v>
      </c>
      <c r="D16" s="33">
        <f>'7656'!S2</f>
        <v>45425</v>
      </c>
      <c r="E16" s="36">
        <f>'7656'!Q2</f>
        <v>8693</v>
      </c>
      <c r="F16" s="32" t="s">
        <v>37</v>
      </c>
      <c r="G16" s="35"/>
    </row>
    <row r="17" spans="2:7" x14ac:dyDescent="0.3">
      <c r="B17" s="31">
        <f>HYPERLINK("#'8674'!A3",8674)</f>
        <v>8674</v>
      </c>
      <c r="C17" s="32" t="s">
        <v>106</v>
      </c>
      <c r="D17" s="33">
        <f>'8674'!S2</f>
        <v>0</v>
      </c>
      <c r="E17" s="36">
        <f>'8674'!Q2</f>
        <v>250</v>
      </c>
      <c r="F17" s="32" t="s">
        <v>37</v>
      </c>
      <c r="G17" s="35"/>
    </row>
    <row r="18" spans="2:7" x14ac:dyDescent="0.3">
      <c r="B18" s="31">
        <f>HYPERLINK("#'9241'!A3",9241)</f>
        <v>9241</v>
      </c>
      <c r="C18" s="32" t="s">
        <v>134</v>
      </c>
      <c r="D18" s="33">
        <f>'9241'!S2</f>
        <v>45426</v>
      </c>
      <c r="E18" s="36">
        <f>'9241'!Q2</f>
        <v>19933</v>
      </c>
      <c r="F18" s="32" t="s">
        <v>37</v>
      </c>
      <c r="G18" s="35"/>
    </row>
    <row r="19" spans="2:7" x14ac:dyDescent="0.3">
      <c r="B19" s="31">
        <f>HYPERLINK("#'9242'!A3",9242)</f>
        <v>9242</v>
      </c>
      <c r="C19" s="32" t="s">
        <v>151</v>
      </c>
      <c r="D19" s="33">
        <f>'9242'!S2</f>
        <v>0</v>
      </c>
      <c r="E19" s="36">
        <f>'9242'!Q2</f>
        <v>250</v>
      </c>
      <c r="F19" s="32" t="s">
        <v>37</v>
      </c>
      <c r="G19" s="35"/>
    </row>
    <row r="20" spans="2:7" x14ac:dyDescent="0.3">
      <c r="B20" s="31">
        <f>HYPERLINK("#'9589'!A3",9589)</f>
        <v>9589</v>
      </c>
      <c r="C20" s="32" t="s">
        <v>4</v>
      </c>
      <c r="D20" s="33">
        <f>'9589'!S2</f>
        <v>45434</v>
      </c>
      <c r="E20" s="36">
        <f>'9589'!Q2</f>
        <v>11193</v>
      </c>
      <c r="F20" s="32" t="s">
        <v>37</v>
      </c>
      <c r="G20" s="35"/>
    </row>
    <row r="21" spans="2:7" x14ac:dyDescent="0.3">
      <c r="B21" s="31">
        <f>HYPERLINK("#'9617'!A3",9617)</f>
        <v>9617</v>
      </c>
      <c r="C21" s="32" t="s">
        <v>5</v>
      </c>
      <c r="D21" s="33">
        <f>'9617'!S2</f>
        <v>0</v>
      </c>
      <c r="E21" s="36">
        <f>'9617'!Q2</f>
        <v>250</v>
      </c>
      <c r="F21" s="32" t="s">
        <v>37</v>
      </c>
      <c r="G21" s="35"/>
    </row>
    <row r="22" spans="2:7" x14ac:dyDescent="0.3">
      <c r="B22" s="31">
        <f>HYPERLINK("#'9647'!A3",9647)</f>
        <v>9647</v>
      </c>
      <c r="C22" s="32" t="s">
        <v>135</v>
      </c>
      <c r="D22" s="33">
        <f>'9647'!S2</f>
        <v>0</v>
      </c>
      <c r="E22" s="36">
        <f>'9647'!Q2</f>
        <v>12000</v>
      </c>
      <c r="F22" s="32" t="s">
        <v>16</v>
      </c>
      <c r="G22" s="35"/>
    </row>
    <row r="23" spans="2:7" x14ac:dyDescent="0.3">
      <c r="B23" s="31">
        <f>HYPERLINK("#'10446'!A3",10446)</f>
        <v>10446</v>
      </c>
      <c r="C23" s="32" t="s">
        <v>136</v>
      </c>
      <c r="D23" s="33">
        <f>'10446'!S2</f>
        <v>0</v>
      </c>
      <c r="E23" s="36">
        <f>'10446'!Q2</f>
        <v>8000</v>
      </c>
      <c r="F23" s="32" t="s">
        <v>16</v>
      </c>
      <c r="G23" s="35"/>
    </row>
    <row r="24" spans="2:7" x14ac:dyDescent="0.3">
      <c r="B24" s="31">
        <f>HYPERLINK("#'11210'!A3",11210)</f>
        <v>11210</v>
      </c>
      <c r="C24" s="32" t="s">
        <v>36</v>
      </c>
      <c r="D24" s="33">
        <f>'11210'!S2</f>
        <v>0</v>
      </c>
      <c r="E24" s="36">
        <f>'11210'!Q2</f>
        <v>250</v>
      </c>
      <c r="F24" s="32" t="s">
        <v>37</v>
      </c>
      <c r="G24" s="35"/>
    </row>
    <row r="25" spans="2:7" x14ac:dyDescent="0.3">
      <c r="B25" s="31">
        <f>HYPERLINK("#'11423'!A3",11423)</f>
        <v>11423</v>
      </c>
      <c r="C25" s="32" t="s">
        <v>6</v>
      </c>
      <c r="D25" s="33">
        <f>'11423'!S2</f>
        <v>45139</v>
      </c>
      <c r="E25" s="36">
        <f>'11423'!Q2</f>
        <v>8011</v>
      </c>
      <c r="F25" s="32" t="s">
        <v>37</v>
      </c>
      <c r="G25" s="35"/>
    </row>
    <row r="26" spans="2:7" x14ac:dyDescent="0.3">
      <c r="B26" s="31">
        <f>HYPERLINK("#'12869'!A3",12869)</f>
        <v>12869</v>
      </c>
      <c r="C26" s="32" t="s">
        <v>137</v>
      </c>
      <c r="D26" s="33">
        <f>'12869'!R2</f>
        <v>22860</v>
      </c>
      <c r="E26" s="36">
        <f>'12869'!R2</f>
        <v>22860</v>
      </c>
      <c r="F26" s="32" t="s">
        <v>37</v>
      </c>
      <c r="G26" s="35"/>
    </row>
    <row r="27" spans="2:7" x14ac:dyDescent="0.3">
      <c r="B27" s="31">
        <f>HYPERLINK("#'13263'!A3",13263)</f>
        <v>13263</v>
      </c>
      <c r="C27" s="32" t="s">
        <v>191</v>
      </c>
      <c r="D27" s="33">
        <f>'12869'!R3</f>
        <v>0</v>
      </c>
      <c r="E27" s="36">
        <f>'13263'!Q2</f>
        <v>250</v>
      </c>
      <c r="F27" s="32" t="s">
        <v>37</v>
      </c>
      <c r="G27" s="35"/>
    </row>
    <row r="28" spans="2:7" x14ac:dyDescent="0.3">
      <c r="B28" s="32">
        <v>13537</v>
      </c>
      <c r="C28" s="32" t="s">
        <v>241</v>
      </c>
      <c r="D28" s="64">
        <v>45306</v>
      </c>
      <c r="E28" s="41" t="s">
        <v>242</v>
      </c>
      <c r="F28" s="32" t="s">
        <v>37</v>
      </c>
      <c r="G28" s="42"/>
    </row>
    <row r="29" spans="2:7" x14ac:dyDescent="0.3">
      <c r="B29" s="32">
        <v>13538</v>
      </c>
      <c r="C29" s="32" t="s">
        <v>271</v>
      </c>
      <c r="D29" s="32"/>
      <c r="E29" s="41"/>
      <c r="F29" s="32"/>
      <c r="G29" s="42"/>
    </row>
    <row r="30" spans="2:7" x14ac:dyDescent="0.3">
      <c r="B30" s="32">
        <v>11850</v>
      </c>
      <c r="C30" s="32" t="s">
        <v>272</v>
      </c>
      <c r="D30" s="32"/>
      <c r="E30" s="41"/>
      <c r="F30" s="32"/>
      <c r="G30" s="42"/>
    </row>
    <row r="31" spans="2:7" x14ac:dyDescent="0.3">
      <c r="B31" s="32"/>
      <c r="C31" s="32"/>
      <c r="D31" s="32"/>
      <c r="E31" s="41"/>
      <c r="F31" s="32"/>
      <c r="G31" s="42"/>
    </row>
  </sheetData>
  <conditionalFormatting sqref="D2">
    <cfRule type="cellIs" dxfId="12" priority="1" operator="equal">
      <formula>"0-Jan-00"</formula>
    </cfRule>
    <cfRule type="cellIs" dxfId="11" priority="4" operator="equal">
      <formula>"1/00/00"</formula>
    </cfRule>
    <cfRule type="cellIs" dxfId="10" priority="6" operator="equal">
      <formula>"0-Jan-00"</formula>
    </cfRule>
  </conditionalFormatting>
  <conditionalFormatting sqref="D2:D27">
    <cfRule type="containsText" dxfId="9" priority="2" operator="containsText" text="0-Jan-00">
      <formula>NOT(ISERROR(SEARCH("0-Jan-00",D2)))</formula>
    </cfRule>
    <cfRule type="cellIs" dxfId="8" priority="5" operator="equal">
      <formula>"0-Jan-00"</formula>
    </cfRule>
  </conditionalFormatting>
  <conditionalFormatting sqref="D23:D27">
    <cfRule type="cellIs" dxfId="7" priority="3" operator="equal">
      <formula>"0-Jan-00"</formula>
    </cfRule>
  </conditionalFormatting>
  <conditionalFormatting sqref="E2">
    <cfRule type="cellIs" dxfId="6" priority="9" operator="equal">
      <formula>182</formula>
    </cfRule>
  </conditionalFormatting>
  <conditionalFormatting sqref="E2:E3 E10 E15">
    <cfRule type="cellIs" dxfId="5" priority="13" operator="equal">
      <formula>8000</formula>
    </cfRule>
  </conditionalFormatting>
  <conditionalFormatting sqref="E4:E9 E11:E14 E16:E22 E24:E27">
    <cfRule type="cellIs" dxfId="4" priority="14" operator="equal">
      <formula>250</formula>
    </cfRule>
  </conditionalFormatting>
  <conditionalFormatting sqref="E17">
    <cfRule type="cellIs" dxfId="3" priority="12" operator="equal">
      <formula>8000</formula>
    </cfRule>
  </conditionalFormatting>
  <conditionalFormatting sqref="E22">
    <cfRule type="cellIs" dxfId="2" priority="10" operator="equal">
      <formula>12000</formula>
    </cfRule>
  </conditionalFormatting>
  <conditionalFormatting sqref="E22:E23">
    <cfRule type="cellIs" dxfId="1" priority="11" operator="equal">
      <formula>8000</formula>
    </cfRule>
  </conditionalFormatting>
  <pageMargins left="0.25" right="0.25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50"/>
  <sheetViews>
    <sheetView zoomScale="90" zoomScaleNormal="90" workbookViewId="0">
      <selection activeCell="S1" sqref="S1:S1048576"/>
    </sheetView>
  </sheetViews>
  <sheetFormatPr defaultRowHeight="15" x14ac:dyDescent="0.25"/>
  <cols>
    <col min="5" max="5" width="11" customWidth="1"/>
    <col min="7" max="7" width="13" customWidth="1"/>
    <col min="9" max="9" width="11" bestFit="1" customWidth="1"/>
    <col min="10" max="10" width="11.42578125" customWidth="1"/>
    <col min="16" max="16" width="36.7109375" customWidth="1"/>
    <col min="18" max="18" width="11.7109375" style="24" customWidth="1"/>
    <col min="19" max="19" width="9.140625" style="24" customWidth="1"/>
  </cols>
  <sheetData>
    <row r="1" spans="1:19" ht="24" thickBot="1" x14ac:dyDescent="0.4">
      <c r="A1" s="87" t="s">
        <v>30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9" ht="18.75" x14ac:dyDescent="0.3">
      <c r="A2" s="88" t="s">
        <v>7</v>
      </c>
      <c r="B2" s="89"/>
      <c r="C2" s="89"/>
      <c r="D2" s="89"/>
      <c r="E2" s="89"/>
      <c r="F2" s="89"/>
      <c r="G2" s="90"/>
      <c r="H2" s="88" t="s">
        <v>17</v>
      </c>
      <c r="I2" s="89"/>
      <c r="J2" s="89"/>
      <c r="K2" s="89"/>
      <c r="L2" s="89"/>
      <c r="M2" s="89"/>
      <c r="N2" s="89"/>
      <c r="O2" s="89"/>
      <c r="P2" s="9"/>
      <c r="Q2" s="14">
        <f>MAX(Q8:Q50)+182</f>
        <v>182</v>
      </c>
      <c r="S2" s="25">
        <f>MAX(S8:S50)</f>
        <v>0</v>
      </c>
    </row>
    <row r="3" spans="1:19" x14ac:dyDescent="0.25">
      <c r="A3" s="1" t="s">
        <v>8</v>
      </c>
      <c r="B3" s="82"/>
      <c r="C3" s="82"/>
      <c r="D3" s="82"/>
      <c r="E3" s="4" t="s">
        <v>11</v>
      </c>
      <c r="F3" s="82"/>
      <c r="G3" s="83"/>
      <c r="H3" s="91" t="s">
        <v>18</v>
      </c>
      <c r="I3" s="92"/>
      <c r="J3" s="21">
        <v>6</v>
      </c>
      <c r="K3" s="22" t="s">
        <v>29</v>
      </c>
      <c r="L3" s="85"/>
      <c r="M3" s="85"/>
      <c r="N3" s="82"/>
      <c r="O3" s="82"/>
      <c r="P3" s="10"/>
    </row>
    <row r="4" spans="1:19" x14ac:dyDescent="0.25">
      <c r="A4" s="1" t="s">
        <v>125</v>
      </c>
      <c r="B4" s="82"/>
      <c r="C4" s="82"/>
      <c r="D4" s="82"/>
      <c r="E4" s="4" t="s">
        <v>22</v>
      </c>
      <c r="F4" s="82"/>
      <c r="G4" s="83"/>
      <c r="H4" s="84" t="s">
        <v>146</v>
      </c>
      <c r="I4" s="85"/>
      <c r="J4" s="86">
        <f>S2</f>
        <v>0</v>
      </c>
      <c r="K4" s="82"/>
      <c r="L4" s="85"/>
      <c r="M4" s="85"/>
      <c r="N4" s="82"/>
      <c r="O4" s="82"/>
      <c r="P4" s="10"/>
    </row>
    <row r="5" spans="1:19" ht="15.75" thickBot="1" x14ac:dyDescent="0.3">
      <c r="A5" s="3"/>
      <c r="B5" s="74"/>
      <c r="C5" s="74"/>
      <c r="D5" s="74"/>
      <c r="E5" s="8" t="s">
        <v>92</v>
      </c>
      <c r="F5" s="74"/>
      <c r="G5" s="81"/>
      <c r="H5" s="75"/>
      <c r="I5" s="76"/>
      <c r="J5" s="74"/>
      <c r="K5" s="74"/>
      <c r="L5" s="76"/>
      <c r="M5" s="76"/>
      <c r="N5" s="74"/>
      <c r="O5" s="74"/>
      <c r="P5" s="6"/>
      <c r="R5" s="12" t="str">
        <f>LOOKUP(2,1/(1-ISBLANK(K:K)),K:K)</f>
        <v>Mileage:</v>
      </c>
    </row>
    <row r="6" spans="1:19" ht="9.9499999999999993" customHeight="1" x14ac:dyDescent="0.25"/>
    <row r="7" spans="1:19" s="7" customFormat="1" ht="30" customHeight="1" x14ac:dyDescent="0.25">
      <c r="A7" s="72" t="s">
        <v>12</v>
      </c>
      <c r="B7" s="73"/>
      <c r="C7" s="77" t="s">
        <v>24</v>
      </c>
      <c r="D7" s="78"/>
      <c r="E7" s="79" t="s">
        <v>25</v>
      </c>
      <c r="F7" s="80"/>
      <c r="G7" s="80"/>
      <c r="H7" s="80"/>
      <c r="I7" s="80"/>
      <c r="J7" s="80"/>
      <c r="K7" s="80" t="s">
        <v>13</v>
      </c>
      <c r="L7" s="80"/>
      <c r="M7" s="72" t="s">
        <v>14</v>
      </c>
      <c r="N7" s="73"/>
      <c r="O7" s="72" t="s">
        <v>26</v>
      </c>
      <c r="P7" s="73"/>
      <c r="R7" s="26"/>
      <c r="S7" s="26"/>
    </row>
    <row r="8" spans="1:19" ht="20.100000000000001" customHeight="1" x14ac:dyDescent="0.25">
      <c r="A8" s="65"/>
      <c r="B8" s="66"/>
      <c r="C8" s="65"/>
      <c r="D8" s="66"/>
      <c r="E8" s="67"/>
      <c r="F8" s="67"/>
      <c r="G8" s="67"/>
      <c r="H8" s="67"/>
      <c r="I8" s="67"/>
      <c r="J8" s="67"/>
      <c r="K8" s="67"/>
      <c r="L8" s="67"/>
      <c r="M8" s="68"/>
      <c r="N8" s="69"/>
      <c r="O8" s="68"/>
      <c r="P8" s="69"/>
      <c r="Q8" s="13">
        <f>IF(C8="y",A8*1,0)</f>
        <v>0</v>
      </c>
      <c r="R8" s="13"/>
      <c r="S8" s="27">
        <f>IF(C8="y",A8*1,0)</f>
        <v>0</v>
      </c>
    </row>
    <row r="9" spans="1:19" ht="20.100000000000001" customHeight="1" x14ac:dyDescent="0.25">
      <c r="A9" s="65"/>
      <c r="B9" s="66"/>
      <c r="C9" s="65"/>
      <c r="D9" s="66"/>
      <c r="E9" s="67"/>
      <c r="F9" s="67"/>
      <c r="G9" s="67"/>
      <c r="H9" s="67"/>
      <c r="I9" s="67"/>
      <c r="J9" s="67"/>
      <c r="K9" s="67"/>
      <c r="L9" s="67"/>
      <c r="M9" s="68"/>
      <c r="N9" s="69"/>
      <c r="O9" s="70"/>
      <c r="P9" s="71"/>
      <c r="Q9" s="13">
        <f t="shared" ref="Q9:Q50" si="0">IF(C9="y",A9*1,0)</f>
        <v>0</v>
      </c>
      <c r="R9" s="13"/>
      <c r="S9" s="27">
        <f>IF(C9="y",A9*1,0)</f>
        <v>0</v>
      </c>
    </row>
    <row r="10" spans="1:19" ht="20.100000000000001" customHeight="1" x14ac:dyDescent="0.25">
      <c r="A10" s="65"/>
      <c r="B10" s="66"/>
      <c r="C10" s="65"/>
      <c r="D10" s="66"/>
      <c r="E10" s="67"/>
      <c r="F10" s="67"/>
      <c r="G10" s="67"/>
      <c r="H10" s="67"/>
      <c r="I10" s="67"/>
      <c r="J10" s="67"/>
      <c r="K10" s="67"/>
      <c r="L10" s="67"/>
      <c r="M10" s="68"/>
      <c r="N10" s="69"/>
      <c r="O10" s="70"/>
      <c r="P10" s="71"/>
      <c r="Q10" s="13">
        <f t="shared" si="0"/>
        <v>0</v>
      </c>
      <c r="R10" s="13"/>
      <c r="S10" s="27">
        <f t="shared" ref="S10:S50" si="1">IF(C10="y",A10*1,0)</f>
        <v>0</v>
      </c>
    </row>
    <row r="11" spans="1:19" ht="20.100000000000001" customHeight="1" x14ac:dyDescent="0.25">
      <c r="A11" s="65"/>
      <c r="B11" s="66"/>
      <c r="C11" s="65"/>
      <c r="D11" s="66"/>
      <c r="E11" s="67"/>
      <c r="F11" s="67"/>
      <c r="G11" s="67"/>
      <c r="H11" s="67"/>
      <c r="I11" s="67"/>
      <c r="J11" s="67"/>
      <c r="K11" s="67"/>
      <c r="L11" s="67"/>
      <c r="M11" s="68"/>
      <c r="N11" s="69"/>
      <c r="O11" s="70"/>
      <c r="P11" s="71"/>
      <c r="Q11" s="13">
        <f t="shared" si="0"/>
        <v>0</v>
      </c>
      <c r="R11" s="13"/>
      <c r="S11" s="27">
        <f t="shared" si="1"/>
        <v>0</v>
      </c>
    </row>
    <row r="12" spans="1:19" ht="20.100000000000001" customHeight="1" x14ac:dyDescent="0.25">
      <c r="A12" s="65"/>
      <c r="B12" s="66"/>
      <c r="C12" s="65"/>
      <c r="D12" s="66"/>
      <c r="E12" s="67"/>
      <c r="F12" s="67"/>
      <c r="G12" s="67"/>
      <c r="H12" s="67"/>
      <c r="I12" s="67"/>
      <c r="J12" s="67"/>
      <c r="K12" s="67"/>
      <c r="L12" s="67"/>
      <c r="M12" s="68"/>
      <c r="N12" s="69"/>
      <c r="O12" s="70"/>
      <c r="P12" s="71"/>
      <c r="Q12" s="13">
        <f t="shared" si="0"/>
        <v>0</v>
      </c>
      <c r="R12" s="13"/>
      <c r="S12" s="27">
        <f t="shared" si="1"/>
        <v>0</v>
      </c>
    </row>
    <row r="13" spans="1:19" ht="20.100000000000001" customHeight="1" x14ac:dyDescent="0.25">
      <c r="A13" s="65"/>
      <c r="B13" s="66"/>
      <c r="C13" s="65"/>
      <c r="D13" s="66"/>
      <c r="E13" s="67"/>
      <c r="F13" s="67"/>
      <c r="G13" s="67"/>
      <c r="H13" s="67"/>
      <c r="I13" s="67"/>
      <c r="J13" s="67"/>
      <c r="K13" s="67"/>
      <c r="L13" s="67"/>
      <c r="M13" s="68"/>
      <c r="N13" s="69"/>
      <c r="O13" s="70"/>
      <c r="P13" s="71"/>
      <c r="Q13" s="13">
        <f t="shared" si="0"/>
        <v>0</v>
      </c>
      <c r="R13" s="13"/>
      <c r="S13" s="27">
        <f t="shared" si="1"/>
        <v>0</v>
      </c>
    </row>
    <row r="14" spans="1:19" ht="20.100000000000001" customHeight="1" x14ac:dyDescent="0.25">
      <c r="A14" s="65"/>
      <c r="B14" s="66"/>
      <c r="C14" s="65"/>
      <c r="D14" s="66"/>
      <c r="E14" s="67"/>
      <c r="F14" s="67"/>
      <c r="G14" s="67"/>
      <c r="H14" s="67"/>
      <c r="I14" s="67"/>
      <c r="J14" s="67"/>
      <c r="K14" s="67"/>
      <c r="L14" s="67"/>
      <c r="M14" s="68"/>
      <c r="N14" s="69"/>
      <c r="O14" s="70"/>
      <c r="P14" s="71"/>
      <c r="Q14" s="13">
        <f t="shared" si="0"/>
        <v>0</v>
      </c>
      <c r="R14" s="13"/>
      <c r="S14" s="27">
        <f t="shared" si="1"/>
        <v>0</v>
      </c>
    </row>
    <row r="15" spans="1:19" ht="20.100000000000001" customHeight="1" x14ac:dyDescent="0.25">
      <c r="A15" s="65"/>
      <c r="B15" s="66"/>
      <c r="C15" s="65"/>
      <c r="D15" s="66"/>
      <c r="E15" s="67"/>
      <c r="F15" s="67"/>
      <c r="G15" s="67"/>
      <c r="H15" s="67"/>
      <c r="I15" s="67"/>
      <c r="J15" s="67"/>
      <c r="K15" s="67"/>
      <c r="L15" s="67"/>
      <c r="M15" s="68"/>
      <c r="N15" s="69"/>
      <c r="O15" s="70"/>
      <c r="P15" s="71"/>
      <c r="Q15" s="13">
        <f t="shared" si="0"/>
        <v>0</v>
      </c>
      <c r="R15" s="13"/>
      <c r="S15" s="27">
        <f t="shared" si="1"/>
        <v>0</v>
      </c>
    </row>
    <row r="16" spans="1:19" ht="20.100000000000001" customHeight="1" x14ac:dyDescent="0.25">
      <c r="A16" s="65"/>
      <c r="B16" s="66"/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69"/>
      <c r="O16" s="70"/>
      <c r="P16" s="71"/>
      <c r="Q16" s="13">
        <f t="shared" si="0"/>
        <v>0</v>
      </c>
      <c r="R16" s="13"/>
      <c r="S16" s="27">
        <f t="shared" si="1"/>
        <v>0</v>
      </c>
    </row>
    <row r="17" spans="1:19" ht="20.100000000000001" customHeight="1" x14ac:dyDescent="0.25">
      <c r="A17" s="65"/>
      <c r="B17" s="66"/>
      <c r="C17" s="65"/>
      <c r="D17" s="66"/>
      <c r="E17" s="67"/>
      <c r="F17" s="67"/>
      <c r="G17" s="67"/>
      <c r="H17" s="67"/>
      <c r="I17" s="67"/>
      <c r="J17" s="67"/>
      <c r="K17" s="67"/>
      <c r="L17" s="67"/>
      <c r="M17" s="68"/>
      <c r="N17" s="69"/>
      <c r="O17" s="70"/>
      <c r="P17" s="71"/>
      <c r="Q17" s="13">
        <f t="shared" si="0"/>
        <v>0</v>
      </c>
      <c r="R17" s="13"/>
      <c r="S17" s="27">
        <f t="shared" si="1"/>
        <v>0</v>
      </c>
    </row>
    <row r="18" spans="1:19" ht="20.100000000000001" customHeight="1" x14ac:dyDescent="0.25">
      <c r="A18" s="65"/>
      <c r="B18" s="66"/>
      <c r="C18" s="65"/>
      <c r="D18" s="66"/>
      <c r="E18" s="67"/>
      <c r="F18" s="67"/>
      <c r="G18" s="67"/>
      <c r="H18" s="67"/>
      <c r="I18" s="67"/>
      <c r="J18" s="67"/>
      <c r="K18" s="67"/>
      <c r="L18" s="67"/>
      <c r="M18" s="68"/>
      <c r="N18" s="69"/>
      <c r="O18" s="70"/>
      <c r="P18" s="71"/>
      <c r="Q18" s="13">
        <f t="shared" si="0"/>
        <v>0</v>
      </c>
      <c r="R18" s="13"/>
      <c r="S18" s="27">
        <f t="shared" si="1"/>
        <v>0</v>
      </c>
    </row>
    <row r="19" spans="1:19" ht="20.100000000000001" customHeight="1" x14ac:dyDescent="0.25">
      <c r="A19" s="65"/>
      <c r="B19" s="66"/>
      <c r="C19" s="65"/>
      <c r="D19" s="66"/>
      <c r="E19" s="67"/>
      <c r="F19" s="67"/>
      <c r="G19" s="67"/>
      <c r="H19" s="67"/>
      <c r="I19" s="67"/>
      <c r="J19" s="67"/>
      <c r="K19" s="67"/>
      <c r="L19" s="67"/>
      <c r="M19" s="68"/>
      <c r="N19" s="69"/>
      <c r="O19" s="70"/>
      <c r="P19" s="71"/>
      <c r="Q19" s="13">
        <f t="shared" si="0"/>
        <v>0</v>
      </c>
      <c r="R19" s="13"/>
      <c r="S19" s="27">
        <f t="shared" si="1"/>
        <v>0</v>
      </c>
    </row>
    <row r="20" spans="1:19" ht="20.100000000000001" customHeight="1" x14ac:dyDescent="0.25">
      <c r="A20" s="65"/>
      <c r="B20" s="66"/>
      <c r="C20" s="65"/>
      <c r="D20" s="66"/>
      <c r="E20" s="67"/>
      <c r="F20" s="67"/>
      <c r="G20" s="67"/>
      <c r="H20" s="67"/>
      <c r="I20" s="67"/>
      <c r="J20" s="67"/>
      <c r="K20" s="67"/>
      <c r="L20" s="67"/>
      <c r="M20" s="68"/>
      <c r="N20" s="69"/>
      <c r="O20" s="70"/>
      <c r="P20" s="71"/>
      <c r="Q20" s="13">
        <f t="shared" si="0"/>
        <v>0</v>
      </c>
      <c r="R20" s="13"/>
      <c r="S20" s="27">
        <f t="shared" si="1"/>
        <v>0</v>
      </c>
    </row>
    <row r="21" spans="1:19" ht="20.100000000000001" customHeight="1" x14ac:dyDescent="0.25">
      <c r="A21" s="65"/>
      <c r="B21" s="66"/>
      <c r="C21" s="65"/>
      <c r="D21" s="66"/>
      <c r="E21" s="67"/>
      <c r="F21" s="67"/>
      <c r="G21" s="67"/>
      <c r="H21" s="67"/>
      <c r="I21" s="67"/>
      <c r="J21" s="67"/>
      <c r="K21" s="67"/>
      <c r="L21" s="67"/>
      <c r="M21" s="68"/>
      <c r="N21" s="69"/>
      <c r="O21" s="70"/>
      <c r="P21" s="71"/>
      <c r="Q21" s="13">
        <f t="shared" si="0"/>
        <v>0</v>
      </c>
      <c r="R21" s="13"/>
      <c r="S21" s="27">
        <f t="shared" si="1"/>
        <v>0</v>
      </c>
    </row>
    <row r="22" spans="1:19" ht="20.100000000000001" customHeight="1" x14ac:dyDescent="0.25">
      <c r="A22" s="65"/>
      <c r="B22" s="66"/>
      <c r="C22" s="65"/>
      <c r="D22" s="66"/>
      <c r="E22" s="67"/>
      <c r="F22" s="67"/>
      <c r="G22" s="67"/>
      <c r="H22" s="67"/>
      <c r="I22" s="67"/>
      <c r="J22" s="67"/>
      <c r="K22" s="67"/>
      <c r="L22" s="67"/>
      <c r="M22" s="68"/>
      <c r="N22" s="69"/>
      <c r="O22" s="70"/>
      <c r="P22" s="71"/>
      <c r="Q22" s="13">
        <f t="shared" si="0"/>
        <v>0</v>
      </c>
      <c r="R22" s="13"/>
      <c r="S22" s="27">
        <f t="shared" si="1"/>
        <v>0</v>
      </c>
    </row>
    <row r="23" spans="1:19" ht="20.100000000000001" customHeight="1" x14ac:dyDescent="0.25">
      <c r="A23" s="65"/>
      <c r="B23" s="66"/>
      <c r="C23" s="65"/>
      <c r="D23" s="66"/>
      <c r="E23" s="67"/>
      <c r="F23" s="67"/>
      <c r="G23" s="67"/>
      <c r="H23" s="67"/>
      <c r="I23" s="67"/>
      <c r="J23" s="67"/>
      <c r="K23" s="67"/>
      <c r="L23" s="67"/>
      <c r="M23" s="68"/>
      <c r="N23" s="69"/>
      <c r="O23" s="70"/>
      <c r="P23" s="71"/>
      <c r="Q23" s="13">
        <f t="shared" si="0"/>
        <v>0</v>
      </c>
      <c r="R23" s="13"/>
      <c r="S23" s="27">
        <f t="shared" si="1"/>
        <v>0</v>
      </c>
    </row>
    <row r="24" spans="1:19" ht="20.100000000000001" customHeight="1" x14ac:dyDescent="0.25">
      <c r="A24" s="65"/>
      <c r="B24" s="66"/>
      <c r="C24" s="65"/>
      <c r="D24" s="66"/>
      <c r="E24" s="67"/>
      <c r="F24" s="67"/>
      <c r="G24" s="67"/>
      <c r="H24" s="67"/>
      <c r="I24" s="67"/>
      <c r="J24" s="67"/>
      <c r="K24" s="67"/>
      <c r="L24" s="67"/>
      <c r="M24" s="68"/>
      <c r="N24" s="69"/>
      <c r="O24" s="70"/>
      <c r="P24" s="71"/>
      <c r="Q24" s="13">
        <f t="shared" si="0"/>
        <v>0</v>
      </c>
      <c r="R24" s="13"/>
      <c r="S24" s="27">
        <f t="shared" si="1"/>
        <v>0</v>
      </c>
    </row>
    <row r="25" spans="1:19" ht="20.100000000000001" customHeight="1" x14ac:dyDescent="0.25">
      <c r="A25" s="65"/>
      <c r="B25" s="66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8"/>
      <c r="N25" s="69"/>
      <c r="O25" s="70"/>
      <c r="P25" s="71"/>
      <c r="Q25" s="13">
        <f t="shared" si="0"/>
        <v>0</v>
      </c>
      <c r="R25" s="13"/>
      <c r="S25" s="27">
        <f t="shared" si="1"/>
        <v>0</v>
      </c>
    </row>
    <row r="26" spans="1:19" ht="20.100000000000001" customHeight="1" x14ac:dyDescent="0.25">
      <c r="A26" s="65"/>
      <c r="B26" s="66"/>
      <c r="C26" s="65"/>
      <c r="D26" s="66"/>
      <c r="E26" s="67"/>
      <c r="F26" s="67"/>
      <c r="G26" s="67"/>
      <c r="H26" s="67"/>
      <c r="I26" s="67"/>
      <c r="J26" s="67"/>
      <c r="K26" s="67"/>
      <c r="L26" s="67"/>
      <c r="M26" s="68"/>
      <c r="N26" s="69"/>
      <c r="O26" s="70"/>
      <c r="P26" s="71"/>
      <c r="Q26" s="13">
        <f t="shared" si="0"/>
        <v>0</v>
      </c>
      <c r="R26" s="13"/>
      <c r="S26" s="27">
        <f t="shared" si="1"/>
        <v>0</v>
      </c>
    </row>
    <row r="27" spans="1:19" ht="20.100000000000001" customHeight="1" x14ac:dyDescent="0.25">
      <c r="A27" s="65"/>
      <c r="B27" s="66"/>
      <c r="C27" s="65"/>
      <c r="D27" s="66"/>
      <c r="E27" s="67"/>
      <c r="F27" s="67"/>
      <c r="G27" s="67"/>
      <c r="H27" s="67"/>
      <c r="I27" s="67"/>
      <c r="J27" s="67"/>
      <c r="K27" s="67"/>
      <c r="L27" s="67"/>
      <c r="M27" s="68"/>
      <c r="N27" s="69"/>
      <c r="O27" s="70"/>
      <c r="P27" s="71"/>
      <c r="Q27" s="13">
        <f t="shared" si="0"/>
        <v>0</v>
      </c>
      <c r="R27" s="13"/>
      <c r="S27" s="27">
        <f t="shared" si="1"/>
        <v>0</v>
      </c>
    </row>
    <row r="28" spans="1:19" ht="20.100000000000001" customHeight="1" x14ac:dyDescent="0.25">
      <c r="A28" s="65"/>
      <c r="B28" s="66"/>
      <c r="C28" s="65"/>
      <c r="D28" s="66"/>
      <c r="E28" s="67"/>
      <c r="F28" s="67"/>
      <c r="G28" s="67"/>
      <c r="H28" s="67"/>
      <c r="I28" s="67"/>
      <c r="J28" s="67"/>
      <c r="K28" s="67"/>
      <c r="L28" s="67"/>
      <c r="M28" s="68"/>
      <c r="N28" s="69"/>
      <c r="O28" s="70"/>
      <c r="P28" s="71"/>
      <c r="Q28" s="13">
        <f t="shared" si="0"/>
        <v>0</v>
      </c>
      <c r="R28" s="13"/>
      <c r="S28" s="27">
        <f t="shared" si="1"/>
        <v>0</v>
      </c>
    </row>
    <row r="29" spans="1:19" ht="20.100000000000001" customHeight="1" x14ac:dyDescent="0.25">
      <c r="A29" s="65"/>
      <c r="B29" s="66"/>
      <c r="C29" s="65"/>
      <c r="D29" s="66"/>
      <c r="E29" s="67"/>
      <c r="F29" s="67"/>
      <c r="G29" s="67"/>
      <c r="H29" s="67"/>
      <c r="I29" s="67"/>
      <c r="J29" s="67"/>
      <c r="K29" s="67"/>
      <c r="L29" s="67"/>
      <c r="M29" s="68"/>
      <c r="N29" s="69"/>
      <c r="O29" s="70"/>
      <c r="P29" s="71"/>
      <c r="Q29" s="13">
        <f t="shared" si="0"/>
        <v>0</v>
      </c>
      <c r="R29" s="13"/>
      <c r="S29" s="27">
        <f t="shared" si="1"/>
        <v>0</v>
      </c>
    </row>
    <row r="30" spans="1:19" ht="20.100000000000001" customHeight="1" x14ac:dyDescent="0.25">
      <c r="A30" s="65"/>
      <c r="B30" s="66"/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8"/>
      <c r="N30" s="69"/>
      <c r="O30" s="70"/>
      <c r="P30" s="71"/>
      <c r="Q30" s="13">
        <f t="shared" si="0"/>
        <v>0</v>
      </c>
      <c r="R30" s="13"/>
      <c r="S30" s="27">
        <f t="shared" si="1"/>
        <v>0</v>
      </c>
    </row>
    <row r="31" spans="1:19" ht="20.100000000000001" customHeight="1" x14ac:dyDescent="0.25">
      <c r="A31" s="65"/>
      <c r="B31" s="66"/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8"/>
      <c r="N31" s="69"/>
      <c r="O31" s="70"/>
      <c r="P31" s="71"/>
      <c r="Q31" s="13">
        <f t="shared" si="0"/>
        <v>0</v>
      </c>
      <c r="R31" s="13"/>
      <c r="S31" s="27">
        <f t="shared" si="1"/>
        <v>0</v>
      </c>
    </row>
    <row r="32" spans="1:19" ht="20.100000000000001" customHeight="1" x14ac:dyDescent="0.25">
      <c r="A32" s="65"/>
      <c r="B32" s="66"/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8"/>
      <c r="N32" s="69"/>
      <c r="O32" s="70"/>
      <c r="P32" s="71"/>
      <c r="Q32" s="13">
        <f t="shared" si="0"/>
        <v>0</v>
      </c>
      <c r="R32" s="13"/>
      <c r="S32" s="27">
        <f t="shared" si="1"/>
        <v>0</v>
      </c>
    </row>
    <row r="33" spans="1:19" ht="20.100000000000001" customHeight="1" x14ac:dyDescent="0.25">
      <c r="A33" s="65"/>
      <c r="B33" s="66"/>
      <c r="C33" s="65"/>
      <c r="D33" s="66"/>
      <c r="E33" s="67"/>
      <c r="F33" s="67"/>
      <c r="G33" s="67"/>
      <c r="H33" s="67"/>
      <c r="I33" s="67"/>
      <c r="J33" s="67"/>
      <c r="K33" s="67"/>
      <c r="L33" s="67"/>
      <c r="M33" s="68"/>
      <c r="N33" s="69"/>
      <c r="O33" s="70"/>
      <c r="P33" s="71"/>
      <c r="Q33" s="13">
        <f t="shared" si="0"/>
        <v>0</v>
      </c>
      <c r="R33" s="13"/>
      <c r="S33" s="27">
        <f t="shared" si="1"/>
        <v>0</v>
      </c>
    </row>
    <row r="34" spans="1:19" ht="20.100000000000001" customHeight="1" x14ac:dyDescent="0.25">
      <c r="A34" s="65"/>
      <c r="B34" s="66"/>
      <c r="C34" s="65"/>
      <c r="D34" s="66"/>
      <c r="E34" s="67"/>
      <c r="F34" s="67"/>
      <c r="G34" s="67"/>
      <c r="H34" s="67"/>
      <c r="I34" s="67"/>
      <c r="J34" s="67"/>
      <c r="K34" s="67"/>
      <c r="L34" s="67"/>
      <c r="M34" s="68"/>
      <c r="N34" s="69"/>
      <c r="O34" s="70"/>
      <c r="P34" s="71"/>
      <c r="Q34" s="13">
        <f t="shared" si="0"/>
        <v>0</v>
      </c>
      <c r="R34" s="13"/>
      <c r="S34" s="27">
        <f t="shared" si="1"/>
        <v>0</v>
      </c>
    </row>
    <row r="35" spans="1:19" ht="20.100000000000001" customHeight="1" x14ac:dyDescent="0.25">
      <c r="A35" s="65"/>
      <c r="B35" s="66"/>
      <c r="C35" s="65"/>
      <c r="D35" s="66"/>
      <c r="E35" s="67"/>
      <c r="F35" s="67"/>
      <c r="G35" s="67"/>
      <c r="H35" s="67"/>
      <c r="I35" s="67"/>
      <c r="J35" s="67"/>
      <c r="K35" s="67"/>
      <c r="L35" s="67"/>
      <c r="M35" s="68"/>
      <c r="N35" s="69"/>
      <c r="O35" s="70"/>
      <c r="P35" s="71"/>
      <c r="Q35" s="13">
        <f t="shared" si="0"/>
        <v>0</v>
      </c>
      <c r="R35" s="13"/>
      <c r="S35" s="27">
        <f t="shared" si="1"/>
        <v>0</v>
      </c>
    </row>
    <row r="36" spans="1:19" ht="20.100000000000001" customHeight="1" x14ac:dyDescent="0.25">
      <c r="A36" s="65"/>
      <c r="B36" s="66"/>
      <c r="C36" s="65"/>
      <c r="D36" s="66"/>
      <c r="E36" s="67"/>
      <c r="F36" s="67"/>
      <c r="G36" s="67"/>
      <c r="H36" s="67"/>
      <c r="I36" s="67"/>
      <c r="J36" s="67"/>
      <c r="K36" s="67"/>
      <c r="L36" s="67"/>
      <c r="M36" s="68"/>
      <c r="N36" s="69"/>
      <c r="O36" s="70"/>
      <c r="P36" s="71"/>
      <c r="Q36" s="13">
        <f t="shared" si="0"/>
        <v>0</v>
      </c>
      <c r="R36" s="13"/>
      <c r="S36" s="27">
        <f t="shared" si="1"/>
        <v>0</v>
      </c>
    </row>
    <row r="37" spans="1:19" ht="20.100000000000001" customHeight="1" x14ac:dyDescent="0.25">
      <c r="A37" s="65"/>
      <c r="B37" s="66"/>
      <c r="C37" s="65"/>
      <c r="D37" s="66"/>
      <c r="E37" s="67"/>
      <c r="F37" s="67"/>
      <c r="G37" s="67"/>
      <c r="H37" s="67"/>
      <c r="I37" s="67"/>
      <c r="J37" s="67"/>
      <c r="K37" s="67"/>
      <c r="L37" s="67"/>
      <c r="M37" s="68"/>
      <c r="N37" s="69"/>
      <c r="O37" s="70"/>
      <c r="P37" s="71"/>
      <c r="Q37" s="13">
        <f t="shared" si="0"/>
        <v>0</v>
      </c>
      <c r="R37" s="13"/>
      <c r="S37" s="27">
        <f t="shared" si="1"/>
        <v>0</v>
      </c>
    </row>
    <row r="38" spans="1:19" ht="20.100000000000001" customHeight="1" x14ac:dyDescent="0.25">
      <c r="A38" s="65"/>
      <c r="B38" s="66"/>
      <c r="C38" s="65"/>
      <c r="D38" s="66"/>
      <c r="E38" s="67"/>
      <c r="F38" s="67"/>
      <c r="G38" s="67"/>
      <c r="H38" s="67"/>
      <c r="I38" s="67"/>
      <c r="J38" s="67"/>
      <c r="K38" s="67"/>
      <c r="L38" s="67"/>
      <c r="M38" s="68"/>
      <c r="N38" s="69"/>
      <c r="O38" s="70"/>
      <c r="P38" s="71"/>
      <c r="Q38" s="13">
        <f t="shared" si="0"/>
        <v>0</v>
      </c>
      <c r="R38" s="13"/>
      <c r="S38" s="27">
        <f t="shared" si="1"/>
        <v>0</v>
      </c>
    </row>
    <row r="39" spans="1:19" ht="20.100000000000001" customHeight="1" x14ac:dyDescent="0.25">
      <c r="A39" s="65"/>
      <c r="B39" s="66"/>
      <c r="C39" s="65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69"/>
      <c r="O39" s="70"/>
      <c r="P39" s="71"/>
      <c r="Q39" s="13">
        <f t="shared" si="0"/>
        <v>0</v>
      </c>
      <c r="R39" s="13"/>
      <c r="S39" s="27">
        <f t="shared" si="1"/>
        <v>0</v>
      </c>
    </row>
    <row r="40" spans="1:19" ht="20.100000000000001" customHeight="1" x14ac:dyDescent="0.25">
      <c r="A40" s="65"/>
      <c r="B40" s="66"/>
      <c r="C40" s="65"/>
      <c r="D40" s="66"/>
      <c r="E40" s="67"/>
      <c r="F40" s="67"/>
      <c r="G40" s="67"/>
      <c r="H40" s="67"/>
      <c r="I40" s="67"/>
      <c r="J40" s="67"/>
      <c r="K40" s="67"/>
      <c r="L40" s="67"/>
      <c r="M40" s="68"/>
      <c r="N40" s="69"/>
      <c r="O40" s="70"/>
      <c r="P40" s="71"/>
      <c r="Q40" s="13">
        <f t="shared" si="0"/>
        <v>0</v>
      </c>
      <c r="R40" s="13"/>
      <c r="S40" s="27">
        <f t="shared" si="1"/>
        <v>0</v>
      </c>
    </row>
    <row r="41" spans="1:19" ht="20.100000000000001" customHeight="1" x14ac:dyDescent="0.25">
      <c r="A41" s="65"/>
      <c r="B41" s="66"/>
      <c r="C41" s="65"/>
      <c r="D41" s="66"/>
      <c r="E41" s="67"/>
      <c r="F41" s="67"/>
      <c r="G41" s="67"/>
      <c r="H41" s="67"/>
      <c r="I41" s="67"/>
      <c r="J41" s="67"/>
      <c r="K41" s="67"/>
      <c r="L41" s="67"/>
      <c r="M41" s="68"/>
      <c r="N41" s="69"/>
      <c r="O41" s="70"/>
      <c r="P41" s="71"/>
      <c r="Q41" s="13">
        <f t="shared" si="0"/>
        <v>0</v>
      </c>
      <c r="R41" s="13"/>
      <c r="S41" s="27">
        <f t="shared" si="1"/>
        <v>0</v>
      </c>
    </row>
    <row r="42" spans="1:19" ht="20.100000000000001" customHeight="1" x14ac:dyDescent="0.25">
      <c r="A42" s="65"/>
      <c r="B42" s="66"/>
      <c r="C42" s="65"/>
      <c r="D42" s="66"/>
      <c r="E42" s="67"/>
      <c r="F42" s="67"/>
      <c r="G42" s="67"/>
      <c r="H42" s="67"/>
      <c r="I42" s="67"/>
      <c r="J42" s="67"/>
      <c r="K42" s="67"/>
      <c r="L42" s="67"/>
      <c r="M42" s="68"/>
      <c r="N42" s="69"/>
      <c r="O42" s="70"/>
      <c r="P42" s="71"/>
      <c r="Q42" s="13">
        <f t="shared" si="0"/>
        <v>0</v>
      </c>
      <c r="R42" s="13"/>
      <c r="S42" s="27">
        <f t="shared" si="1"/>
        <v>0</v>
      </c>
    </row>
    <row r="43" spans="1:19" ht="20.100000000000001" customHeight="1" x14ac:dyDescent="0.25">
      <c r="A43" s="65"/>
      <c r="B43" s="66"/>
      <c r="C43" s="65"/>
      <c r="D43" s="66"/>
      <c r="E43" s="67"/>
      <c r="F43" s="67"/>
      <c r="G43" s="67"/>
      <c r="H43" s="67"/>
      <c r="I43" s="67"/>
      <c r="J43" s="67"/>
      <c r="K43" s="67"/>
      <c r="L43" s="67"/>
      <c r="M43" s="68"/>
      <c r="N43" s="69"/>
      <c r="O43" s="70"/>
      <c r="P43" s="71"/>
      <c r="Q43" s="13">
        <f t="shared" si="0"/>
        <v>0</v>
      </c>
      <c r="R43" s="13"/>
      <c r="S43" s="27">
        <f t="shared" si="1"/>
        <v>0</v>
      </c>
    </row>
    <row r="44" spans="1:19" ht="20.100000000000001" customHeight="1" x14ac:dyDescent="0.25">
      <c r="A44" s="65"/>
      <c r="B44" s="66"/>
      <c r="C44" s="65"/>
      <c r="D44" s="66"/>
      <c r="E44" s="67"/>
      <c r="F44" s="67"/>
      <c r="G44" s="67"/>
      <c r="H44" s="67"/>
      <c r="I44" s="67"/>
      <c r="J44" s="67"/>
      <c r="K44" s="67"/>
      <c r="L44" s="67"/>
      <c r="M44" s="68"/>
      <c r="N44" s="69"/>
      <c r="O44" s="70"/>
      <c r="P44" s="71"/>
      <c r="Q44" s="13">
        <f t="shared" si="0"/>
        <v>0</v>
      </c>
      <c r="R44" s="13"/>
      <c r="S44" s="27">
        <f t="shared" si="1"/>
        <v>0</v>
      </c>
    </row>
    <row r="45" spans="1:19" ht="20.100000000000001" customHeight="1" x14ac:dyDescent="0.25">
      <c r="A45" s="65"/>
      <c r="B45" s="66"/>
      <c r="C45" s="65"/>
      <c r="D45" s="66"/>
      <c r="E45" s="67"/>
      <c r="F45" s="67"/>
      <c r="G45" s="67"/>
      <c r="H45" s="67"/>
      <c r="I45" s="67"/>
      <c r="J45" s="67"/>
      <c r="K45" s="67"/>
      <c r="L45" s="67"/>
      <c r="M45" s="68"/>
      <c r="N45" s="69"/>
      <c r="O45" s="70"/>
      <c r="P45" s="71"/>
      <c r="Q45" s="13">
        <f t="shared" si="0"/>
        <v>0</v>
      </c>
      <c r="R45" s="13"/>
      <c r="S45" s="27">
        <f t="shared" si="1"/>
        <v>0</v>
      </c>
    </row>
    <row r="46" spans="1:19" ht="20.100000000000001" customHeight="1" x14ac:dyDescent="0.25">
      <c r="A46" s="65"/>
      <c r="B46" s="66"/>
      <c r="C46" s="65"/>
      <c r="D46" s="66"/>
      <c r="E46" s="67"/>
      <c r="F46" s="67"/>
      <c r="G46" s="67"/>
      <c r="H46" s="67"/>
      <c r="I46" s="67"/>
      <c r="J46" s="67"/>
      <c r="K46" s="67"/>
      <c r="L46" s="67"/>
      <c r="M46" s="68"/>
      <c r="N46" s="69"/>
      <c r="O46" s="70"/>
      <c r="P46" s="71"/>
      <c r="Q46" s="13">
        <f t="shared" si="0"/>
        <v>0</v>
      </c>
      <c r="R46" s="13"/>
      <c r="S46" s="27">
        <f t="shared" si="1"/>
        <v>0</v>
      </c>
    </row>
    <row r="47" spans="1:19" ht="20.100000000000001" customHeight="1" x14ac:dyDescent="0.25">
      <c r="A47" s="65"/>
      <c r="B47" s="66"/>
      <c r="C47" s="65"/>
      <c r="D47" s="66"/>
      <c r="E47" s="67"/>
      <c r="F47" s="67"/>
      <c r="G47" s="67"/>
      <c r="H47" s="67"/>
      <c r="I47" s="67"/>
      <c r="J47" s="67"/>
      <c r="K47" s="67"/>
      <c r="L47" s="67"/>
      <c r="M47" s="68"/>
      <c r="N47" s="69"/>
      <c r="O47" s="70"/>
      <c r="P47" s="71"/>
      <c r="Q47" s="13">
        <f t="shared" si="0"/>
        <v>0</v>
      </c>
      <c r="R47" s="13"/>
      <c r="S47" s="27">
        <f t="shared" si="1"/>
        <v>0</v>
      </c>
    </row>
    <row r="48" spans="1:19" ht="20.100000000000001" customHeight="1" x14ac:dyDescent="0.25">
      <c r="A48" s="65"/>
      <c r="B48" s="66"/>
      <c r="C48" s="65"/>
      <c r="D48" s="66"/>
      <c r="E48" s="67"/>
      <c r="F48" s="67"/>
      <c r="G48" s="67"/>
      <c r="H48" s="67"/>
      <c r="I48" s="67"/>
      <c r="J48" s="67"/>
      <c r="K48" s="67"/>
      <c r="L48" s="67"/>
      <c r="M48" s="68"/>
      <c r="N48" s="69"/>
      <c r="O48" s="70"/>
      <c r="P48" s="71"/>
      <c r="Q48" s="13">
        <f t="shared" si="0"/>
        <v>0</v>
      </c>
      <c r="R48" s="13"/>
      <c r="S48" s="27">
        <f t="shared" si="1"/>
        <v>0</v>
      </c>
    </row>
    <row r="49" spans="1:19" ht="20.100000000000001" customHeight="1" x14ac:dyDescent="0.25">
      <c r="A49" s="65"/>
      <c r="B49" s="66"/>
      <c r="C49" s="65"/>
      <c r="D49" s="66"/>
      <c r="E49" s="67"/>
      <c r="F49" s="67"/>
      <c r="G49" s="67"/>
      <c r="H49" s="67"/>
      <c r="I49" s="67"/>
      <c r="J49" s="67"/>
      <c r="K49" s="67"/>
      <c r="L49" s="67"/>
      <c r="M49" s="68"/>
      <c r="N49" s="69"/>
      <c r="O49" s="70"/>
      <c r="P49" s="71"/>
      <c r="Q49" s="13">
        <f t="shared" si="0"/>
        <v>0</v>
      </c>
      <c r="R49" s="13"/>
      <c r="S49" s="27">
        <f t="shared" si="1"/>
        <v>0</v>
      </c>
    </row>
    <row r="50" spans="1:19" ht="20.100000000000001" customHeight="1" x14ac:dyDescent="0.25">
      <c r="A50" s="65"/>
      <c r="B50" s="66"/>
      <c r="C50" s="65"/>
      <c r="D50" s="66"/>
      <c r="E50" s="67"/>
      <c r="F50" s="67"/>
      <c r="G50" s="67"/>
      <c r="H50" s="67"/>
      <c r="I50" s="67"/>
      <c r="J50" s="67"/>
      <c r="K50" s="67"/>
      <c r="L50" s="67"/>
      <c r="M50" s="68"/>
      <c r="N50" s="69"/>
      <c r="O50" s="67"/>
      <c r="P50" s="67"/>
      <c r="Q50" s="13">
        <f t="shared" si="0"/>
        <v>0</v>
      </c>
      <c r="R50" s="13"/>
      <c r="S50" s="27">
        <f t="shared" si="1"/>
        <v>0</v>
      </c>
    </row>
  </sheetData>
  <mergeCells count="284">
    <mergeCell ref="B4:D4"/>
    <mergeCell ref="F4:G4"/>
    <mergeCell ref="H4:I4"/>
    <mergeCell ref="J4:K4"/>
    <mergeCell ref="L4:M4"/>
    <mergeCell ref="N4:O4"/>
    <mergeCell ref="A1:O1"/>
    <mergeCell ref="A2:G2"/>
    <mergeCell ref="H2:O2"/>
    <mergeCell ref="B3:D3"/>
    <mergeCell ref="F3:G3"/>
    <mergeCell ref="H3:I3"/>
    <mergeCell ref="L3:M3"/>
    <mergeCell ref="N3:O3"/>
    <mergeCell ref="O7:P7"/>
    <mergeCell ref="A8:B8"/>
    <mergeCell ref="C8:D8"/>
    <mergeCell ref="E8:J8"/>
    <mergeCell ref="K8:L8"/>
    <mergeCell ref="M8:N8"/>
    <mergeCell ref="O8:P8"/>
    <mergeCell ref="B5:D5"/>
    <mergeCell ref="H5:I5"/>
    <mergeCell ref="J5:K5"/>
    <mergeCell ref="L5:M5"/>
    <mergeCell ref="N5:O5"/>
    <mergeCell ref="A7:B7"/>
    <mergeCell ref="C7:D7"/>
    <mergeCell ref="E7:J7"/>
    <mergeCell ref="K7:L7"/>
    <mergeCell ref="M7:N7"/>
    <mergeCell ref="F5:G5"/>
    <mergeCell ref="A10:B10"/>
    <mergeCell ref="C10:D10"/>
    <mergeCell ref="E10:J10"/>
    <mergeCell ref="K10:L10"/>
    <mergeCell ref="M10:N10"/>
    <mergeCell ref="O10:P10"/>
    <mergeCell ref="A9:B9"/>
    <mergeCell ref="C9:D9"/>
    <mergeCell ref="E9:J9"/>
    <mergeCell ref="K9:L9"/>
    <mergeCell ref="M9:N9"/>
    <mergeCell ref="O9:P9"/>
    <mergeCell ref="A12:B12"/>
    <mergeCell ref="C12:D12"/>
    <mergeCell ref="E12:J12"/>
    <mergeCell ref="K12:L12"/>
    <mergeCell ref="M12:N12"/>
    <mergeCell ref="O12:P12"/>
    <mergeCell ref="A11:B11"/>
    <mergeCell ref="C11:D11"/>
    <mergeCell ref="E11:J11"/>
    <mergeCell ref="K11:L11"/>
    <mergeCell ref="M11:N11"/>
    <mergeCell ref="O11:P11"/>
    <mergeCell ref="A14:B14"/>
    <mergeCell ref="C14:D14"/>
    <mergeCell ref="E14:J14"/>
    <mergeCell ref="K14:L14"/>
    <mergeCell ref="M14:N14"/>
    <mergeCell ref="O14:P14"/>
    <mergeCell ref="A13:B13"/>
    <mergeCell ref="C13:D13"/>
    <mergeCell ref="E13:J13"/>
    <mergeCell ref="K13:L13"/>
    <mergeCell ref="M13:N13"/>
    <mergeCell ref="O13:P13"/>
    <mergeCell ref="A16:B16"/>
    <mergeCell ref="C16:D16"/>
    <mergeCell ref="E16:J16"/>
    <mergeCell ref="K16:L16"/>
    <mergeCell ref="M16:N16"/>
    <mergeCell ref="O16:P16"/>
    <mergeCell ref="A15:B15"/>
    <mergeCell ref="C15:D15"/>
    <mergeCell ref="E15:J15"/>
    <mergeCell ref="K15:L15"/>
    <mergeCell ref="M15:N15"/>
    <mergeCell ref="O15:P15"/>
    <mergeCell ref="A18:B18"/>
    <mergeCell ref="C18:D18"/>
    <mergeCell ref="E18:J18"/>
    <mergeCell ref="K18:L18"/>
    <mergeCell ref="M18:N18"/>
    <mergeCell ref="O18:P18"/>
    <mergeCell ref="A17:B17"/>
    <mergeCell ref="C17:D17"/>
    <mergeCell ref="E17:J17"/>
    <mergeCell ref="K17:L17"/>
    <mergeCell ref="M17:N17"/>
    <mergeCell ref="O17:P17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O19:P19"/>
    <mergeCell ref="A22:B22"/>
    <mergeCell ref="C22:D22"/>
    <mergeCell ref="E22:J22"/>
    <mergeCell ref="K22:L22"/>
    <mergeCell ref="M22:N22"/>
    <mergeCell ref="O22:P22"/>
    <mergeCell ref="A21:B21"/>
    <mergeCell ref="C21:D21"/>
    <mergeCell ref="E21:J21"/>
    <mergeCell ref="K21:L21"/>
    <mergeCell ref="M21:N21"/>
    <mergeCell ref="O21:P21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O23:P23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5:P25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7:P27"/>
    <mergeCell ref="A30:B30"/>
    <mergeCell ref="C30:D30"/>
    <mergeCell ref="E30:J30"/>
    <mergeCell ref="K30:L30"/>
    <mergeCell ref="M30:N30"/>
    <mergeCell ref="O30:P30"/>
    <mergeCell ref="A29:B29"/>
    <mergeCell ref="C29:D29"/>
    <mergeCell ref="E29:J29"/>
    <mergeCell ref="K29:L29"/>
    <mergeCell ref="M29:N29"/>
    <mergeCell ref="O29:P29"/>
    <mergeCell ref="A32:B32"/>
    <mergeCell ref="C32:D32"/>
    <mergeCell ref="E32:J32"/>
    <mergeCell ref="K32:L32"/>
    <mergeCell ref="M32:N32"/>
    <mergeCell ref="O32:P32"/>
    <mergeCell ref="A31:B31"/>
    <mergeCell ref="C31:D31"/>
    <mergeCell ref="E31:J31"/>
    <mergeCell ref="K31:L31"/>
    <mergeCell ref="M31:N31"/>
    <mergeCell ref="O31:P31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3:P33"/>
    <mergeCell ref="A36:B36"/>
    <mergeCell ref="C36:D36"/>
    <mergeCell ref="E36:J36"/>
    <mergeCell ref="K36:L36"/>
    <mergeCell ref="M36:N36"/>
    <mergeCell ref="O36:P36"/>
    <mergeCell ref="A35:B35"/>
    <mergeCell ref="C35:D35"/>
    <mergeCell ref="E35:J35"/>
    <mergeCell ref="K35:L35"/>
    <mergeCell ref="M35:N35"/>
    <mergeCell ref="O35:P35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O37:P37"/>
    <mergeCell ref="A40:B40"/>
    <mergeCell ref="C40:D40"/>
    <mergeCell ref="E40:J40"/>
    <mergeCell ref="K40:L40"/>
    <mergeCell ref="M40:N40"/>
    <mergeCell ref="O40:P40"/>
    <mergeCell ref="A39:B39"/>
    <mergeCell ref="C39:D39"/>
    <mergeCell ref="E39:J39"/>
    <mergeCell ref="K39:L39"/>
    <mergeCell ref="M39:N39"/>
    <mergeCell ref="O39:P39"/>
    <mergeCell ref="A42:B42"/>
    <mergeCell ref="C42:D42"/>
    <mergeCell ref="E42:J42"/>
    <mergeCell ref="K42:L42"/>
    <mergeCell ref="M42:N42"/>
    <mergeCell ref="O42:P42"/>
    <mergeCell ref="A41:B41"/>
    <mergeCell ref="C41:D41"/>
    <mergeCell ref="E41:J41"/>
    <mergeCell ref="K41:L41"/>
    <mergeCell ref="M41:N41"/>
    <mergeCell ref="O41:P41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3:P43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5:P45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7:P47"/>
  </mergeCells>
  <conditionalFormatting sqref="J4:K4">
    <cfRule type="cellIs" dxfId="0" priority="1" operator="equal">
      <formula>"1/00/00"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50"/>
  <sheetViews>
    <sheetView zoomScale="90" zoomScaleNormal="90" workbookViewId="0">
      <selection activeCell="S1" sqref="S1:S1048576"/>
    </sheetView>
  </sheetViews>
  <sheetFormatPr defaultRowHeight="15" x14ac:dyDescent="0.25"/>
  <cols>
    <col min="9" max="9" width="11" bestFit="1" customWidth="1"/>
    <col min="17" max="17" width="9.140625" customWidth="1"/>
    <col min="18" max="18" width="11.7109375" style="28" customWidth="1"/>
    <col min="19" max="19" width="9.7109375" style="24" customWidth="1"/>
  </cols>
  <sheetData>
    <row r="1" spans="1:19" ht="24" thickBot="1" x14ac:dyDescent="0.4">
      <c r="A1" s="87" t="s">
        <v>15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9" ht="18.75" x14ac:dyDescent="0.3">
      <c r="A2" s="88" t="s">
        <v>7</v>
      </c>
      <c r="B2" s="89"/>
      <c r="C2" s="89"/>
      <c r="D2" s="89"/>
      <c r="E2" s="89"/>
      <c r="F2" s="89"/>
      <c r="G2" s="90"/>
      <c r="H2" s="88" t="s">
        <v>17</v>
      </c>
      <c r="I2" s="89"/>
      <c r="J2" s="89"/>
      <c r="K2" s="89"/>
      <c r="L2" s="89"/>
      <c r="M2" s="89"/>
      <c r="N2" s="89"/>
      <c r="O2" s="89"/>
      <c r="P2" s="9"/>
      <c r="Q2" s="14">
        <f>MAX(Q8:Q50)+8000</f>
        <v>8000</v>
      </c>
      <c r="R2" s="14"/>
      <c r="S2" s="25">
        <f>MAX(S8:S50)</f>
        <v>0</v>
      </c>
    </row>
    <row r="3" spans="1:19" x14ac:dyDescent="0.25">
      <c r="A3" s="1" t="s">
        <v>8</v>
      </c>
      <c r="B3" s="96" t="s">
        <v>9</v>
      </c>
      <c r="C3" s="96"/>
      <c r="D3" s="96"/>
      <c r="E3" s="4" t="s">
        <v>11</v>
      </c>
      <c r="F3" s="96" t="s">
        <v>23</v>
      </c>
      <c r="G3" s="98"/>
      <c r="H3" s="91" t="s">
        <v>18</v>
      </c>
      <c r="I3" s="92"/>
      <c r="J3" s="2">
        <v>8000</v>
      </c>
      <c r="K3" s="5" t="s">
        <v>16</v>
      </c>
      <c r="L3" s="92" t="s">
        <v>20</v>
      </c>
      <c r="M3" s="92"/>
      <c r="N3" s="96"/>
      <c r="O3" s="96"/>
      <c r="P3" s="10"/>
    </row>
    <row r="4" spans="1:19" x14ac:dyDescent="0.25">
      <c r="A4" s="1" t="s">
        <v>125</v>
      </c>
      <c r="B4" s="96" t="s">
        <v>10</v>
      </c>
      <c r="C4" s="96"/>
      <c r="D4" s="96"/>
      <c r="E4" s="4" t="s">
        <v>22</v>
      </c>
      <c r="F4" s="96">
        <v>2006</v>
      </c>
      <c r="G4" s="98"/>
      <c r="H4" s="91" t="s">
        <v>19</v>
      </c>
      <c r="I4" s="92"/>
      <c r="J4" s="96" t="s">
        <v>21</v>
      </c>
      <c r="K4" s="96"/>
      <c r="L4" s="92" t="s">
        <v>27</v>
      </c>
      <c r="M4" s="92"/>
      <c r="N4" s="96"/>
      <c r="O4" s="96"/>
      <c r="P4" s="10"/>
    </row>
    <row r="5" spans="1:19" ht="15.75" thickBot="1" x14ac:dyDescent="0.3">
      <c r="A5" s="3"/>
      <c r="B5" s="95"/>
      <c r="C5" s="95"/>
      <c r="D5" s="95"/>
      <c r="E5" s="8" t="s">
        <v>92</v>
      </c>
      <c r="F5" s="95" t="s">
        <v>117</v>
      </c>
      <c r="G5" s="105"/>
      <c r="H5" s="104"/>
      <c r="I5" s="97"/>
      <c r="J5" s="95"/>
      <c r="K5" s="95"/>
      <c r="L5" s="97" t="s">
        <v>28</v>
      </c>
      <c r="M5" s="97"/>
      <c r="N5" s="95"/>
      <c r="O5" s="95"/>
      <c r="P5" s="6"/>
      <c r="R5" s="12" t="str">
        <f>LOOKUP(2,1/(1-ISBLANK(K:K)),K:K)</f>
        <v>Mileage:</v>
      </c>
    </row>
    <row r="6" spans="1:19" ht="9.9499999999999993" customHeight="1" x14ac:dyDescent="0.25"/>
    <row r="7" spans="1:19" s="7" customFormat="1" ht="30" customHeight="1" x14ac:dyDescent="0.25">
      <c r="A7" s="72" t="s">
        <v>12</v>
      </c>
      <c r="B7" s="73"/>
      <c r="C7" s="77" t="s">
        <v>24</v>
      </c>
      <c r="D7" s="78"/>
      <c r="E7" s="79" t="s">
        <v>25</v>
      </c>
      <c r="F7" s="80"/>
      <c r="G7" s="80"/>
      <c r="H7" s="80"/>
      <c r="I7" s="80"/>
      <c r="J7" s="80"/>
      <c r="K7" s="80" t="s">
        <v>13</v>
      </c>
      <c r="L7" s="80"/>
      <c r="M7" s="72" t="s">
        <v>14</v>
      </c>
      <c r="N7" s="73"/>
      <c r="O7" s="72" t="s">
        <v>26</v>
      </c>
      <c r="P7" s="73"/>
      <c r="R7" s="29"/>
      <c r="S7" s="26"/>
    </row>
    <row r="8" spans="1:19" ht="20.100000000000001" customHeight="1" x14ac:dyDescent="0.25">
      <c r="A8" s="101"/>
      <c r="B8" s="102"/>
      <c r="C8" s="101"/>
      <c r="D8" s="102"/>
      <c r="E8" s="103"/>
      <c r="F8" s="103"/>
      <c r="G8" s="103"/>
      <c r="H8" s="103"/>
      <c r="I8" s="103"/>
      <c r="J8" s="103"/>
      <c r="K8" s="103"/>
      <c r="L8" s="103"/>
      <c r="M8" s="93"/>
      <c r="N8" s="94"/>
      <c r="O8" s="93"/>
      <c r="P8" s="94"/>
      <c r="Q8" s="13">
        <f>IF(C8="y",K8*1,0)</f>
        <v>0</v>
      </c>
      <c r="R8" s="13"/>
      <c r="S8" s="27">
        <f>IF(C8="y",A8*1,0)</f>
        <v>0</v>
      </c>
    </row>
    <row r="9" spans="1:19" ht="20.100000000000001" customHeight="1" x14ac:dyDescent="0.25">
      <c r="A9" s="101"/>
      <c r="B9" s="102"/>
      <c r="C9" s="101"/>
      <c r="D9" s="102"/>
      <c r="E9" s="103"/>
      <c r="F9" s="103"/>
      <c r="G9" s="103"/>
      <c r="H9" s="103"/>
      <c r="I9" s="103"/>
      <c r="J9" s="103"/>
      <c r="K9" s="103"/>
      <c r="L9" s="103"/>
      <c r="M9" s="93"/>
      <c r="N9" s="94"/>
      <c r="O9" s="99"/>
      <c r="P9" s="100"/>
      <c r="Q9" s="13">
        <f t="shared" ref="Q9:Q50" si="0">IF(C9="y",K9*1,0)</f>
        <v>0</v>
      </c>
      <c r="R9" s="13"/>
      <c r="S9" s="27">
        <f>IF(C9="y",A9*1,0)</f>
        <v>0</v>
      </c>
    </row>
    <row r="10" spans="1:19" ht="20.100000000000001" customHeight="1" x14ac:dyDescent="0.25">
      <c r="A10" s="101"/>
      <c r="B10" s="102"/>
      <c r="C10" s="101"/>
      <c r="D10" s="102"/>
      <c r="E10" s="103"/>
      <c r="F10" s="103"/>
      <c r="G10" s="103"/>
      <c r="H10" s="103"/>
      <c r="I10" s="103"/>
      <c r="J10" s="103"/>
      <c r="K10" s="103"/>
      <c r="L10" s="103"/>
      <c r="M10" s="93"/>
      <c r="N10" s="94"/>
      <c r="O10" s="99"/>
      <c r="P10" s="100"/>
      <c r="Q10" s="13">
        <f t="shared" si="0"/>
        <v>0</v>
      </c>
      <c r="R10" s="13"/>
      <c r="S10" s="27">
        <f t="shared" ref="S10:S50" si="1">IF(C10="y",A10*1,0)</f>
        <v>0</v>
      </c>
    </row>
    <row r="11" spans="1:19" ht="20.100000000000001" customHeight="1" x14ac:dyDescent="0.25">
      <c r="A11" s="101"/>
      <c r="B11" s="102"/>
      <c r="C11" s="101"/>
      <c r="D11" s="102"/>
      <c r="E11" s="103"/>
      <c r="F11" s="103"/>
      <c r="G11" s="103"/>
      <c r="H11" s="103"/>
      <c r="I11" s="103"/>
      <c r="J11" s="103"/>
      <c r="K11" s="103"/>
      <c r="L11" s="103"/>
      <c r="M11" s="93"/>
      <c r="N11" s="94"/>
      <c r="O11" s="99"/>
      <c r="P11" s="100"/>
      <c r="Q11" s="13">
        <f t="shared" si="0"/>
        <v>0</v>
      </c>
      <c r="R11" s="13"/>
      <c r="S11" s="27">
        <f t="shared" si="1"/>
        <v>0</v>
      </c>
    </row>
    <row r="12" spans="1:19" ht="20.100000000000001" customHeight="1" x14ac:dyDescent="0.25">
      <c r="A12" s="101"/>
      <c r="B12" s="102"/>
      <c r="C12" s="101"/>
      <c r="D12" s="102"/>
      <c r="E12" s="103"/>
      <c r="F12" s="103"/>
      <c r="G12" s="103"/>
      <c r="H12" s="103"/>
      <c r="I12" s="103"/>
      <c r="J12" s="103"/>
      <c r="K12" s="103"/>
      <c r="L12" s="103"/>
      <c r="M12" s="93"/>
      <c r="N12" s="94"/>
      <c r="O12" s="99"/>
      <c r="P12" s="100"/>
      <c r="Q12" s="13">
        <f t="shared" si="0"/>
        <v>0</v>
      </c>
      <c r="R12" s="13"/>
      <c r="S12" s="27">
        <f t="shared" si="1"/>
        <v>0</v>
      </c>
    </row>
    <row r="13" spans="1:19" ht="20.100000000000001" customHeight="1" x14ac:dyDescent="0.25">
      <c r="A13" s="101"/>
      <c r="B13" s="102"/>
      <c r="C13" s="101"/>
      <c r="D13" s="102"/>
      <c r="E13" s="103"/>
      <c r="F13" s="103"/>
      <c r="G13" s="103"/>
      <c r="H13" s="103"/>
      <c r="I13" s="103"/>
      <c r="J13" s="103"/>
      <c r="K13" s="103"/>
      <c r="L13" s="103"/>
      <c r="M13" s="93"/>
      <c r="N13" s="94"/>
      <c r="O13" s="99"/>
      <c r="P13" s="100"/>
      <c r="Q13" s="13">
        <f t="shared" si="0"/>
        <v>0</v>
      </c>
      <c r="R13" s="13"/>
      <c r="S13" s="27">
        <f t="shared" si="1"/>
        <v>0</v>
      </c>
    </row>
    <row r="14" spans="1:19" ht="20.100000000000001" customHeight="1" x14ac:dyDescent="0.25">
      <c r="A14" s="101"/>
      <c r="B14" s="102"/>
      <c r="C14" s="101"/>
      <c r="D14" s="102"/>
      <c r="E14" s="103"/>
      <c r="F14" s="103"/>
      <c r="G14" s="103"/>
      <c r="H14" s="103"/>
      <c r="I14" s="103"/>
      <c r="J14" s="103"/>
      <c r="K14" s="103"/>
      <c r="L14" s="103"/>
      <c r="M14" s="93"/>
      <c r="N14" s="94"/>
      <c r="O14" s="99"/>
      <c r="P14" s="100"/>
      <c r="Q14" s="13">
        <f t="shared" si="0"/>
        <v>0</v>
      </c>
      <c r="R14" s="13"/>
      <c r="S14" s="27">
        <f t="shared" si="1"/>
        <v>0</v>
      </c>
    </row>
    <row r="15" spans="1:19" ht="20.100000000000001" customHeight="1" x14ac:dyDescent="0.25">
      <c r="A15" s="101"/>
      <c r="B15" s="102"/>
      <c r="C15" s="101"/>
      <c r="D15" s="102"/>
      <c r="E15" s="103"/>
      <c r="F15" s="103"/>
      <c r="G15" s="103"/>
      <c r="H15" s="103"/>
      <c r="I15" s="103"/>
      <c r="J15" s="103"/>
      <c r="K15" s="103"/>
      <c r="L15" s="103"/>
      <c r="M15" s="93"/>
      <c r="N15" s="94"/>
      <c r="O15" s="99"/>
      <c r="P15" s="100"/>
      <c r="Q15" s="13">
        <f t="shared" si="0"/>
        <v>0</v>
      </c>
      <c r="R15" s="13"/>
      <c r="S15" s="27">
        <f t="shared" si="1"/>
        <v>0</v>
      </c>
    </row>
    <row r="16" spans="1:19" ht="20.100000000000001" customHeight="1" x14ac:dyDescent="0.25">
      <c r="A16" s="101"/>
      <c r="B16" s="102"/>
      <c r="C16" s="101"/>
      <c r="D16" s="102"/>
      <c r="E16" s="103"/>
      <c r="F16" s="103"/>
      <c r="G16" s="103"/>
      <c r="H16" s="103"/>
      <c r="I16" s="103"/>
      <c r="J16" s="103"/>
      <c r="K16" s="103"/>
      <c r="L16" s="103"/>
      <c r="M16" s="93"/>
      <c r="N16" s="94"/>
      <c r="O16" s="99"/>
      <c r="P16" s="100"/>
      <c r="Q16" s="13">
        <f t="shared" si="0"/>
        <v>0</v>
      </c>
      <c r="R16" s="13"/>
      <c r="S16" s="27">
        <f t="shared" si="1"/>
        <v>0</v>
      </c>
    </row>
    <row r="17" spans="1:19" ht="20.100000000000001" customHeight="1" x14ac:dyDescent="0.25">
      <c r="A17" s="101"/>
      <c r="B17" s="102"/>
      <c r="C17" s="101"/>
      <c r="D17" s="102"/>
      <c r="E17" s="103"/>
      <c r="F17" s="103"/>
      <c r="G17" s="103"/>
      <c r="H17" s="103"/>
      <c r="I17" s="103"/>
      <c r="J17" s="103"/>
      <c r="K17" s="103"/>
      <c r="L17" s="103"/>
      <c r="M17" s="93"/>
      <c r="N17" s="94"/>
      <c r="O17" s="99"/>
      <c r="P17" s="100"/>
      <c r="Q17" s="13">
        <f t="shared" si="0"/>
        <v>0</v>
      </c>
      <c r="R17" s="13"/>
      <c r="S17" s="27">
        <f t="shared" si="1"/>
        <v>0</v>
      </c>
    </row>
    <row r="18" spans="1:19" ht="20.100000000000001" customHeight="1" x14ac:dyDescent="0.25">
      <c r="A18" s="101"/>
      <c r="B18" s="102"/>
      <c r="C18" s="101"/>
      <c r="D18" s="102"/>
      <c r="E18" s="103"/>
      <c r="F18" s="103"/>
      <c r="G18" s="103"/>
      <c r="H18" s="103"/>
      <c r="I18" s="103"/>
      <c r="J18" s="103"/>
      <c r="K18" s="103"/>
      <c r="L18" s="103"/>
      <c r="M18" s="93"/>
      <c r="N18" s="94"/>
      <c r="O18" s="99"/>
      <c r="P18" s="100"/>
      <c r="Q18" s="13">
        <f t="shared" si="0"/>
        <v>0</v>
      </c>
      <c r="R18" s="13"/>
      <c r="S18" s="27">
        <f t="shared" si="1"/>
        <v>0</v>
      </c>
    </row>
    <row r="19" spans="1:19" ht="20.100000000000001" customHeight="1" x14ac:dyDescent="0.25">
      <c r="A19" s="101"/>
      <c r="B19" s="102"/>
      <c r="C19" s="101"/>
      <c r="D19" s="102"/>
      <c r="E19" s="103"/>
      <c r="F19" s="103"/>
      <c r="G19" s="103"/>
      <c r="H19" s="103"/>
      <c r="I19" s="103"/>
      <c r="J19" s="103"/>
      <c r="K19" s="103"/>
      <c r="L19" s="103"/>
      <c r="M19" s="93"/>
      <c r="N19" s="94"/>
      <c r="O19" s="99"/>
      <c r="P19" s="100"/>
      <c r="Q19" s="13">
        <f t="shared" si="0"/>
        <v>0</v>
      </c>
      <c r="R19" s="13"/>
      <c r="S19" s="27">
        <f t="shared" si="1"/>
        <v>0</v>
      </c>
    </row>
    <row r="20" spans="1:19" ht="20.100000000000001" customHeight="1" x14ac:dyDescent="0.25">
      <c r="A20" s="101"/>
      <c r="B20" s="102"/>
      <c r="C20" s="101"/>
      <c r="D20" s="102"/>
      <c r="E20" s="103"/>
      <c r="F20" s="103"/>
      <c r="G20" s="103"/>
      <c r="H20" s="103"/>
      <c r="I20" s="103"/>
      <c r="J20" s="103"/>
      <c r="K20" s="103"/>
      <c r="L20" s="103"/>
      <c r="M20" s="93"/>
      <c r="N20" s="94"/>
      <c r="O20" s="99"/>
      <c r="P20" s="100"/>
      <c r="Q20" s="13">
        <f t="shared" si="0"/>
        <v>0</v>
      </c>
      <c r="R20" s="13"/>
      <c r="S20" s="27">
        <f t="shared" si="1"/>
        <v>0</v>
      </c>
    </row>
    <row r="21" spans="1:19" ht="20.100000000000001" customHeight="1" x14ac:dyDescent="0.25">
      <c r="A21" s="101"/>
      <c r="B21" s="102"/>
      <c r="C21" s="101"/>
      <c r="D21" s="102"/>
      <c r="E21" s="103"/>
      <c r="F21" s="103"/>
      <c r="G21" s="103"/>
      <c r="H21" s="103"/>
      <c r="I21" s="103"/>
      <c r="J21" s="103"/>
      <c r="K21" s="103"/>
      <c r="L21" s="103"/>
      <c r="M21" s="93"/>
      <c r="N21" s="94"/>
      <c r="O21" s="99"/>
      <c r="P21" s="100"/>
      <c r="Q21" s="13">
        <f t="shared" si="0"/>
        <v>0</v>
      </c>
      <c r="R21" s="13"/>
      <c r="S21" s="27">
        <f t="shared" si="1"/>
        <v>0</v>
      </c>
    </row>
    <row r="22" spans="1:19" ht="20.100000000000001" customHeight="1" x14ac:dyDescent="0.25">
      <c r="A22" s="101"/>
      <c r="B22" s="102"/>
      <c r="C22" s="101"/>
      <c r="D22" s="102"/>
      <c r="E22" s="103"/>
      <c r="F22" s="103"/>
      <c r="G22" s="103"/>
      <c r="H22" s="103"/>
      <c r="I22" s="103"/>
      <c r="J22" s="103"/>
      <c r="K22" s="103"/>
      <c r="L22" s="103"/>
      <c r="M22" s="93"/>
      <c r="N22" s="94"/>
      <c r="O22" s="99"/>
      <c r="P22" s="100"/>
      <c r="Q22" s="13">
        <f t="shared" si="0"/>
        <v>0</v>
      </c>
      <c r="R22" s="13"/>
      <c r="S22" s="27">
        <f t="shared" si="1"/>
        <v>0</v>
      </c>
    </row>
    <row r="23" spans="1:19" ht="20.100000000000001" customHeight="1" x14ac:dyDescent="0.25">
      <c r="A23" s="101"/>
      <c r="B23" s="102"/>
      <c r="C23" s="101"/>
      <c r="D23" s="102"/>
      <c r="E23" s="103"/>
      <c r="F23" s="103"/>
      <c r="G23" s="103"/>
      <c r="H23" s="103"/>
      <c r="I23" s="103"/>
      <c r="J23" s="103"/>
      <c r="K23" s="103"/>
      <c r="L23" s="103"/>
      <c r="M23" s="93"/>
      <c r="N23" s="94"/>
      <c r="O23" s="99"/>
      <c r="P23" s="100"/>
      <c r="Q23" s="13">
        <f t="shared" si="0"/>
        <v>0</v>
      </c>
      <c r="R23" s="13"/>
      <c r="S23" s="27">
        <f t="shared" si="1"/>
        <v>0</v>
      </c>
    </row>
    <row r="24" spans="1:19" ht="20.100000000000001" customHeight="1" x14ac:dyDescent="0.25">
      <c r="A24" s="101"/>
      <c r="B24" s="102"/>
      <c r="C24" s="101"/>
      <c r="D24" s="102"/>
      <c r="E24" s="103"/>
      <c r="F24" s="103"/>
      <c r="G24" s="103"/>
      <c r="H24" s="103"/>
      <c r="I24" s="103"/>
      <c r="J24" s="103"/>
      <c r="K24" s="103"/>
      <c r="L24" s="103"/>
      <c r="M24" s="93"/>
      <c r="N24" s="94"/>
      <c r="O24" s="99"/>
      <c r="P24" s="100"/>
      <c r="Q24" s="13">
        <f t="shared" si="0"/>
        <v>0</v>
      </c>
      <c r="R24" s="13"/>
      <c r="S24" s="27">
        <f t="shared" si="1"/>
        <v>0</v>
      </c>
    </row>
    <row r="25" spans="1:19" ht="20.100000000000001" customHeight="1" x14ac:dyDescent="0.25">
      <c r="A25" s="101"/>
      <c r="B25" s="102"/>
      <c r="C25" s="101"/>
      <c r="D25" s="102"/>
      <c r="E25" s="103"/>
      <c r="F25" s="103"/>
      <c r="G25" s="103"/>
      <c r="H25" s="103"/>
      <c r="I25" s="103"/>
      <c r="J25" s="103"/>
      <c r="K25" s="103"/>
      <c r="L25" s="103"/>
      <c r="M25" s="93"/>
      <c r="N25" s="94"/>
      <c r="O25" s="99"/>
      <c r="P25" s="100"/>
      <c r="Q25" s="13">
        <f t="shared" si="0"/>
        <v>0</v>
      </c>
      <c r="R25" s="13"/>
      <c r="S25" s="27">
        <f t="shared" si="1"/>
        <v>0</v>
      </c>
    </row>
    <row r="26" spans="1:19" ht="20.100000000000001" customHeight="1" x14ac:dyDescent="0.25">
      <c r="A26" s="101"/>
      <c r="B26" s="102"/>
      <c r="C26" s="101"/>
      <c r="D26" s="102"/>
      <c r="E26" s="103"/>
      <c r="F26" s="103"/>
      <c r="G26" s="103"/>
      <c r="H26" s="103"/>
      <c r="I26" s="103"/>
      <c r="J26" s="103"/>
      <c r="K26" s="103"/>
      <c r="L26" s="103"/>
      <c r="M26" s="93"/>
      <c r="N26" s="94"/>
      <c r="O26" s="99"/>
      <c r="P26" s="100"/>
      <c r="Q26" s="13">
        <f t="shared" si="0"/>
        <v>0</v>
      </c>
      <c r="R26" s="13"/>
      <c r="S26" s="27">
        <f t="shared" si="1"/>
        <v>0</v>
      </c>
    </row>
    <row r="27" spans="1:19" ht="20.100000000000001" customHeight="1" x14ac:dyDescent="0.25">
      <c r="A27" s="101"/>
      <c r="B27" s="102"/>
      <c r="C27" s="101"/>
      <c r="D27" s="102"/>
      <c r="E27" s="103"/>
      <c r="F27" s="103"/>
      <c r="G27" s="103"/>
      <c r="H27" s="103"/>
      <c r="I27" s="103"/>
      <c r="J27" s="103"/>
      <c r="K27" s="103"/>
      <c r="L27" s="103"/>
      <c r="M27" s="93"/>
      <c r="N27" s="94"/>
      <c r="O27" s="99"/>
      <c r="P27" s="100"/>
      <c r="Q27" s="13">
        <f t="shared" si="0"/>
        <v>0</v>
      </c>
      <c r="R27" s="13"/>
      <c r="S27" s="27">
        <f t="shared" si="1"/>
        <v>0</v>
      </c>
    </row>
    <row r="28" spans="1:19" ht="20.100000000000001" customHeight="1" x14ac:dyDescent="0.25">
      <c r="A28" s="101"/>
      <c r="B28" s="102"/>
      <c r="C28" s="101"/>
      <c r="D28" s="102"/>
      <c r="E28" s="103"/>
      <c r="F28" s="103"/>
      <c r="G28" s="103"/>
      <c r="H28" s="103"/>
      <c r="I28" s="103"/>
      <c r="J28" s="103"/>
      <c r="K28" s="103"/>
      <c r="L28" s="103"/>
      <c r="M28" s="93"/>
      <c r="N28" s="94"/>
      <c r="O28" s="99"/>
      <c r="P28" s="100"/>
      <c r="Q28" s="13">
        <f t="shared" si="0"/>
        <v>0</v>
      </c>
      <c r="R28" s="13"/>
      <c r="S28" s="27">
        <f t="shared" si="1"/>
        <v>0</v>
      </c>
    </row>
    <row r="29" spans="1:19" ht="20.100000000000001" customHeight="1" x14ac:dyDescent="0.25">
      <c r="A29" s="101"/>
      <c r="B29" s="102"/>
      <c r="C29" s="101"/>
      <c r="D29" s="102"/>
      <c r="E29" s="103"/>
      <c r="F29" s="103"/>
      <c r="G29" s="103"/>
      <c r="H29" s="103"/>
      <c r="I29" s="103"/>
      <c r="J29" s="103"/>
      <c r="K29" s="103"/>
      <c r="L29" s="103"/>
      <c r="M29" s="93"/>
      <c r="N29" s="94"/>
      <c r="O29" s="99"/>
      <c r="P29" s="100"/>
      <c r="Q29" s="13">
        <f t="shared" si="0"/>
        <v>0</v>
      </c>
      <c r="R29" s="13"/>
      <c r="S29" s="27">
        <f t="shared" si="1"/>
        <v>0</v>
      </c>
    </row>
    <row r="30" spans="1:19" ht="20.100000000000001" customHeight="1" x14ac:dyDescent="0.25">
      <c r="A30" s="101"/>
      <c r="B30" s="102"/>
      <c r="C30" s="101"/>
      <c r="D30" s="102"/>
      <c r="E30" s="103"/>
      <c r="F30" s="103"/>
      <c r="G30" s="103"/>
      <c r="H30" s="103"/>
      <c r="I30" s="103"/>
      <c r="J30" s="103"/>
      <c r="K30" s="103"/>
      <c r="L30" s="103"/>
      <c r="M30" s="93"/>
      <c r="N30" s="94"/>
      <c r="O30" s="99"/>
      <c r="P30" s="100"/>
      <c r="Q30" s="13">
        <f t="shared" si="0"/>
        <v>0</v>
      </c>
      <c r="R30" s="13"/>
      <c r="S30" s="27">
        <f t="shared" si="1"/>
        <v>0</v>
      </c>
    </row>
    <row r="31" spans="1:19" ht="20.100000000000001" customHeight="1" x14ac:dyDescent="0.25">
      <c r="A31" s="101"/>
      <c r="B31" s="102"/>
      <c r="C31" s="101"/>
      <c r="D31" s="102"/>
      <c r="E31" s="103"/>
      <c r="F31" s="103"/>
      <c r="G31" s="103"/>
      <c r="H31" s="103"/>
      <c r="I31" s="103"/>
      <c r="J31" s="103"/>
      <c r="K31" s="103"/>
      <c r="L31" s="103"/>
      <c r="M31" s="93"/>
      <c r="N31" s="94"/>
      <c r="O31" s="99"/>
      <c r="P31" s="100"/>
      <c r="Q31" s="13">
        <f t="shared" si="0"/>
        <v>0</v>
      </c>
      <c r="R31" s="13"/>
      <c r="S31" s="27">
        <f t="shared" si="1"/>
        <v>0</v>
      </c>
    </row>
    <row r="32" spans="1:19" ht="20.100000000000001" customHeight="1" x14ac:dyDescent="0.25">
      <c r="A32" s="101"/>
      <c r="B32" s="102"/>
      <c r="C32" s="101"/>
      <c r="D32" s="102"/>
      <c r="E32" s="103"/>
      <c r="F32" s="103"/>
      <c r="G32" s="103"/>
      <c r="H32" s="103"/>
      <c r="I32" s="103"/>
      <c r="J32" s="103"/>
      <c r="K32" s="103"/>
      <c r="L32" s="103"/>
      <c r="M32" s="93"/>
      <c r="N32" s="94"/>
      <c r="O32" s="99"/>
      <c r="P32" s="100"/>
      <c r="Q32" s="13">
        <f t="shared" si="0"/>
        <v>0</v>
      </c>
      <c r="R32" s="13"/>
      <c r="S32" s="27">
        <f t="shared" si="1"/>
        <v>0</v>
      </c>
    </row>
    <row r="33" spans="1:19" ht="20.100000000000001" customHeight="1" x14ac:dyDescent="0.25">
      <c r="A33" s="101"/>
      <c r="B33" s="102"/>
      <c r="C33" s="101"/>
      <c r="D33" s="102"/>
      <c r="E33" s="103"/>
      <c r="F33" s="103"/>
      <c r="G33" s="103"/>
      <c r="H33" s="103"/>
      <c r="I33" s="103"/>
      <c r="J33" s="103"/>
      <c r="K33" s="103"/>
      <c r="L33" s="103"/>
      <c r="M33" s="93"/>
      <c r="N33" s="94"/>
      <c r="O33" s="99"/>
      <c r="P33" s="100"/>
      <c r="Q33" s="13">
        <f t="shared" si="0"/>
        <v>0</v>
      </c>
      <c r="R33" s="13"/>
      <c r="S33" s="27">
        <f t="shared" si="1"/>
        <v>0</v>
      </c>
    </row>
    <row r="34" spans="1:19" ht="20.100000000000001" customHeight="1" x14ac:dyDescent="0.25">
      <c r="A34" s="101"/>
      <c r="B34" s="102"/>
      <c r="C34" s="101"/>
      <c r="D34" s="102"/>
      <c r="E34" s="103"/>
      <c r="F34" s="103"/>
      <c r="G34" s="103"/>
      <c r="H34" s="103"/>
      <c r="I34" s="103"/>
      <c r="J34" s="103"/>
      <c r="K34" s="103"/>
      <c r="L34" s="103"/>
      <c r="M34" s="93"/>
      <c r="N34" s="94"/>
      <c r="O34" s="99"/>
      <c r="P34" s="100"/>
      <c r="Q34" s="13">
        <f t="shared" si="0"/>
        <v>0</v>
      </c>
      <c r="R34" s="13"/>
      <c r="S34" s="27">
        <f t="shared" si="1"/>
        <v>0</v>
      </c>
    </row>
    <row r="35" spans="1:19" ht="20.100000000000001" customHeight="1" x14ac:dyDescent="0.25">
      <c r="A35" s="101"/>
      <c r="B35" s="102"/>
      <c r="C35" s="101"/>
      <c r="D35" s="102"/>
      <c r="E35" s="103"/>
      <c r="F35" s="103"/>
      <c r="G35" s="103"/>
      <c r="H35" s="103"/>
      <c r="I35" s="103"/>
      <c r="J35" s="103"/>
      <c r="K35" s="103"/>
      <c r="L35" s="103"/>
      <c r="M35" s="93"/>
      <c r="N35" s="94"/>
      <c r="O35" s="99"/>
      <c r="P35" s="100"/>
      <c r="Q35" s="13">
        <f t="shared" si="0"/>
        <v>0</v>
      </c>
      <c r="R35" s="13"/>
      <c r="S35" s="27">
        <f t="shared" si="1"/>
        <v>0</v>
      </c>
    </row>
    <row r="36" spans="1:19" ht="20.100000000000001" customHeight="1" x14ac:dyDescent="0.25">
      <c r="A36" s="101"/>
      <c r="B36" s="102"/>
      <c r="C36" s="101"/>
      <c r="D36" s="102"/>
      <c r="E36" s="103"/>
      <c r="F36" s="103"/>
      <c r="G36" s="103"/>
      <c r="H36" s="103"/>
      <c r="I36" s="103"/>
      <c r="J36" s="103"/>
      <c r="K36" s="103"/>
      <c r="L36" s="103"/>
      <c r="M36" s="93"/>
      <c r="N36" s="94"/>
      <c r="O36" s="99"/>
      <c r="P36" s="100"/>
      <c r="Q36" s="13">
        <f t="shared" si="0"/>
        <v>0</v>
      </c>
      <c r="R36" s="13"/>
      <c r="S36" s="27">
        <f t="shared" si="1"/>
        <v>0</v>
      </c>
    </row>
    <row r="37" spans="1:19" ht="20.100000000000001" customHeight="1" x14ac:dyDescent="0.25">
      <c r="A37" s="101"/>
      <c r="B37" s="102"/>
      <c r="C37" s="101"/>
      <c r="D37" s="102"/>
      <c r="E37" s="103"/>
      <c r="F37" s="103"/>
      <c r="G37" s="103"/>
      <c r="H37" s="103"/>
      <c r="I37" s="103"/>
      <c r="J37" s="103"/>
      <c r="K37" s="103"/>
      <c r="L37" s="103"/>
      <c r="M37" s="93"/>
      <c r="N37" s="94"/>
      <c r="O37" s="99"/>
      <c r="P37" s="100"/>
      <c r="Q37" s="13">
        <f t="shared" si="0"/>
        <v>0</v>
      </c>
      <c r="R37" s="13"/>
      <c r="S37" s="27">
        <f t="shared" si="1"/>
        <v>0</v>
      </c>
    </row>
    <row r="38" spans="1:19" ht="20.100000000000001" customHeight="1" x14ac:dyDescent="0.25">
      <c r="A38" s="101"/>
      <c r="B38" s="102"/>
      <c r="C38" s="101"/>
      <c r="D38" s="102"/>
      <c r="E38" s="103"/>
      <c r="F38" s="103"/>
      <c r="G38" s="103"/>
      <c r="H38" s="103"/>
      <c r="I38" s="103"/>
      <c r="J38" s="103"/>
      <c r="K38" s="103"/>
      <c r="L38" s="103"/>
      <c r="M38" s="93"/>
      <c r="N38" s="94"/>
      <c r="O38" s="99"/>
      <c r="P38" s="100"/>
      <c r="Q38" s="13">
        <f t="shared" si="0"/>
        <v>0</v>
      </c>
      <c r="R38" s="13"/>
      <c r="S38" s="27">
        <f t="shared" si="1"/>
        <v>0</v>
      </c>
    </row>
    <row r="39" spans="1:19" ht="20.100000000000001" customHeight="1" x14ac:dyDescent="0.25">
      <c r="A39" s="101"/>
      <c r="B39" s="102"/>
      <c r="C39" s="101"/>
      <c r="D39" s="102"/>
      <c r="E39" s="103"/>
      <c r="F39" s="103"/>
      <c r="G39" s="103"/>
      <c r="H39" s="103"/>
      <c r="I39" s="103"/>
      <c r="J39" s="103"/>
      <c r="K39" s="103"/>
      <c r="L39" s="103"/>
      <c r="M39" s="93"/>
      <c r="N39" s="94"/>
      <c r="O39" s="99"/>
      <c r="P39" s="100"/>
      <c r="Q39" s="13">
        <f t="shared" si="0"/>
        <v>0</v>
      </c>
      <c r="R39" s="13"/>
      <c r="S39" s="27">
        <f t="shared" si="1"/>
        <v>0</v>
      </c>
    </row>
    <row r="40" spans="1:19" ht="20.100000000000001" customHeight="1" x14ac:dyDescent="0.25">
      <c r="A40" s="101"/>
      <c r="B40" s="102"/>
      <c r="C40" s="101"/>
      <c r="D40" s="102"/>
      <c r="E40" s="103"/>
      <c r="F40" s="103"/>
      <c r="G40" s="103"/>
      <c r="H40" s="103"/>
      <c r="I40" s="103"/>
      <c r="J40" s="103"/>
      <c r="K40" s="103"/>
      <c r="L40" s="103"/>
      <c r="M40" s="93"/>
      <c r="N40" s="94"/>
      <c r="O40" s="99"/>
      <c r="P40" s="100"/>
      <c r="Q40" s="13">
        <f t="shared" si="0"/>
        <v>0</v>
      </c>
      <c r="R40" s="13"/>
      <c r="S40" s="27">
        <f t="shared" si="1"/>
        <v>0</v>
      </c>
    </row>
    <row r="41" spans="1:19" ht="20.100000000000001" customHeight="1" x14ac:dyDescent="0.25">
      <c r="A41" s="101"/>
      <c r="B41" s="102"/>
      <c r="C41" s="101"/>
      <c r="D41" s="102"/>
      <c r="E41" s="103"/>
      <c r="F41" s="103"/>
      <c r="G41" s="103"/>
      <c r="H41" s="103"/>
      <c r="I41" s="103"/>
      <c r="J41" s="103"/>
      <c r="K41" s="103"/>
      <c r="L41" s="103"/>
      <c r="M41" s="93"/>
      <c r="N41" s="94"/>
      <c r="O41" s="99"/>
      <c r="P41" s="100"/>
      <c r="Q41" s="13">
        <f t="shared" si="0"/>
        <v>0</v>
      </c>
      <c r="R41" s="13"/>
      <c r="S41" s="27">
        <f t="shared" si="1"/>
        <v>0</v>
      </c>
    </row>
    <row r="42" spans="1:19" ht="20.100000000000001" customHeight="1" x14ac:dyDescent="0.25">
      <c r="A42" s="101"/>
      <c r="B42" s="102"/>
      <c r="C42" s="101"/>
      <c r="D42" s="102"/>
      <c r="E42" s="103"/>
      <c r="F42" s="103"/>
      <c r="G42" s="103"/>
      <c r="H42" s="103"/>
      <c r="I42" s="103"/>
      <c r="J42" s="103"/>
      <c r="K42" s="103"/>
      <c r="L42" s="103"/>
      <c r="M42" s="93"/>
      <c r="N42" s="94"/>
      <c r="O42" s="99"/>
      <c r="P42" s="100"/>
      <c r="Q42" s="13">
        <f t="shared" si="0"/>
        <v>0</v>
      </c>
      <c r="R42" s="13"/>
      <c r="S42" s="27">
        <f t="shared" si="1"/>
        <v>0</v>
      </c>
    </row>
    <row r="43" spans="1:19" ht="20.100000000000001" customHeight="1" x14ac:dyDescent="0.25">
      <c r="A43" s="101"/>
      <c r="B43" s="102"/>
      <c r="C43" s="101"/>
      <c r="D43" s="102"/>
      <c r="E43" s="103"/>
      <c r="F43" s="103"/>
      <c r="G43" s="103"/>
      <c r="H43" s="103"/>
      <c r="I43" s="103"/>
      <c r="J43" s="103"/>
      <c r="K43" s="103"/>
      <c r="L43" s="103"/>
      <c r="M43" s="93"/>
      <c r="N43" s="94"/>
      <c r="O43" s="99"/>
      <c r="P43" s="100"/>
      <c r="Q43" s="13">
        <f t="shared" si="0"/>
        <v>0</v>
      </c>
      <c r="R43" s="13"/>
      <c r="S43" s="27">
        <f t="shared" si="1"/>
        <v>0</v>
      </c>
    </row>
    <row r="44" spans="1:19" ht="20.100000000000001" customHeight="1" x14ac:dyDescent="0.25">
      <c r="A44" s="101"/>
      <c r="B44" s="102"/>
      <c r="C44" s="101"/>
      <c r="D44" s="102"/>
      <c r="E44" s="103"/>
      <c r="F44" s="103"/>
      <c r="G44" s="103"/>
      <c r="H44" s="103"/>
      <c r="I44" s="103"/>
      <c r="J44" s="103"/>
      <c r="K44" s="103"/>
      <c r="L44" s="103"/>
      <c r="M44" s="93"/>
      <c r="N44" s="94"/>
      <c r="O44" s="99"/>
      <c r="P44" s="100"/>
      <c r="Q44" s="13">
        <f t="shared" si="0"/>
        <v>0</v>
      </c>
      <c r="R44" s="13"/>
      <c r="S44" s="27">
        <f t="shared" si="1"/>
        <v>0</v>
      </c>
    </row>
    <row r="45" spans="1:19" ht="20.100000000000001" customHeight="1" x14ac:dyDescent="0.25">
      <c r="A45" s="101"/>
      <c r="B45" s="102"/>
      <c r="C45" s="101"/>
      <c r="D45" s="102"/>
      <c r="E45" s="103"/>
      <c r="F45" s="103"/>
      <c r="G45" s="103"/>
      <c r="H45" s="103"/>
      <c r="I45" s="103"/>
      <c r="J45" s="103"/>
      <c r="K45" s="103"/>
      <c r="L45" s="103"/>
      <c r="M45" s="93"/>
      <c r="N45" s="94"/>
      <c r="O45" s="99"/>
      <c r="P45" s="100"/>
      <c r="Q45" s="13">
        <f t="shared" si="0"/>
        <v>0</v>
      </c>
      <c r="R45" s="13"/>
      <c r="S45" s="27">
        <f t="shared" si="1"/>
        <v>0</v>
      </c>
    </row>
    <row r="46" spans="1:19" ht="20.100000000000001" customHeight="1" x14ac:dyDescent="0.25">
      <c r="A46" s="101"/>
      <c r="B46" s="102"/>
      <c r="C46" s="101"/>
      <c r="D46" s="102"/>
      <c r="E46" s="103"/>
      <c r="F46" s="103"/>
      <c r="G46" s="103"/>
      <c r="H46" s="103"/>
      <c r="I46" s="103"/>
      <c r="J46" s="103"/>
      <c r="K46" s="103"/>
      <c r="L46" s="103"/>
      <c r="M46" s="93"/>
      <c r="N46" s="94"/>
      <c r="O46" s="99"/>
      <c r="P46" s="100"/>
      <c r="Q46" s="13">
        <f t="shared" si="0"/>
        <v>0</v>
      </c>
      <c r="R46" s="13"/>
      <c r="S46" s="27">
        <f t="shared" si="1"/>
        <v>0</v>
      </c>
    </row>
    <row r="47" spans="1:19" ht="20.100000000000001" customHeight="1" x14ac:dyDescent="0.25">
      <c r="A47" s="101"/>
      <c r="B47" s="102"/>
      <c r="C47" s="101"/>
      <c r="D47" s="102"/>
      <c r="E47" s="103"/>
      <c r="F47" s="103"/>
      <c r="G47" s="103"/>
      <c r="H47" s="103"/>
      <c r="I47" s="103"/>
      <c r="J47" s="103"/>
      <c r="K47" s="103"/>
      <c r="L47" s="103"/>
      <c r="M47" s="93"/>
      <c r="N47" s="94"/>
      <c r="O47" s="99"/>
      <c r="P47" s="100"/>
      <c r="Q47" s="13">
        <f t="shared" si="0"/>
        <v>0</v>
      </c>
      <c r="R47" s="13"/>
      <c r="S47" s="27">
        <f t="shared" si="1"/>
        <v>0</v>
      </c>
    </row>
    <row r="48" spans="1:19" ht="20.100000000000001" customHeight="1" x14ac:dyDescent="0.25">
      <c r="A48" s="101"/>
      <c r="B48" s="102"/>
      <c r="C48" s="101"/>
      <c r="D48" s="102"/>
      <c r="E48" s="103"/>
      <c r="F48" s="103"/>
      <c r="G48" s="103"/>
      <c r="H48" s="103"/>
      <c r="I48" s="103"/>
      <c r="J48" s="103"/>
      <c r="K48" s="103"/>
      <c r="L48" s="103"/>
      <c r="M48" s="93"/>
      <c r="N48" s="94"/>
      <c r="O48" s="99"/>
      <c r="P48" s="100"/>
      <c r="Q48" s="13">
        <f t="shared" si="0"/>
        <v>0</v>
      </c>
      <c r="R48" s="13"/>
      <c r="S48" s="27">
        <f t="shared" si="1"/>
        <v>0</v>
      </c>
    </row>
    <row r="49" spans="1:19" ht="20.100000000000001" customHeight="1" x14ac:dyDescent="0.25">
      <c r="A49" s="101"/>
      <c r="B49" s="102"/>
      <c r="C49" s="101"/>
      <c r="D49" s="102"/>
      <c r="E49" s="103"/>
      <c r="F49" s="103"/>
      <c r="G49" s="103"/>
      <c r="H49" s="103"/>
      <c r="I49" s="103"/>
      <c r="J49" s="103"/>
      <c r="K49" s="103"/>
      <c r="L49" s="103"/>
      <c r="M49" s="93"/>
      <c r="N49" s="94"/>
      <c r="O49" s="99"/>
      <c r="P49" s="100"/>
      <c r="Q49" s="13">
        <f t="shared" si="0"/>
        <v>0</v>
      </c>
      <c r="R49" s="13"/>
      <c r="S49" s="27">
        <f t="shared" si="1"/>
        <v>0</v>
      </c>
    </row>
    <row r="50" spans="1:19" ht="20.100000000000001" customHeight="1" x14ac:dyDescent="0.25">
      <c r="A50" s="101"/>
      <c r="B50" s="102"/>
      <c r="C50" s="101"/>
      <c r="D50" s="102"/>
      <c r="E50" s="103"/>
      <c r="F50" s="103"/>
      <c r="G50" s="103"/>
      <c r="H50" s="103"/>
      <c r="I50" s="103"/>
      <c r="J50" s="103"/>
      <c r="K50" s="103"/>
      <c r="L50" s="103"/>
      <c r="M50" s="93"/>
      <c r="N50" s="94"/>
      <c r="O50" s="103"/>
      <c r="P50" s="103"/>
      <c r="Q50" s="13">
        <f t="shared" si="0"/>
        <v>0</v>
      </c>
      <c r="R50" s="13"/>
      <c r="S50" s="27">
        <f t="shared" si="1"/>
        <v>0</v>
      </c>
    </row>
  </sheetData>
  <mergeCells count="284">
    <mergeCell ref="M7:N7"/>
    <mergeCell ref="M8:N8"/>
    <mergeCell ref="M9:N9"/>
    <mergeCell ref="M10:N10"/>
    <mergeCell ref="F5:G5"/>
    <mergeCell ref="A11:B11"/>
    <mergeCell ref="K11:L11"/>
    <mergeCell ref="E11:J11"/>
    <mergeCell ref="A12:B12"/>
    <mergeCell ref="K12:L12"/>
    <mergeCell ref="E12:J12"/>
    <mergeCell ref="C11:D11"/>
    <mergeCell ref="C12:D12"/>
    <mergeCell ref="A9:B9"/>
    <mergeCell ref="K9:L9"/>
    <mergeCell ref="E9:J9"/>
    <mergeCell ref="A10:B10"/>
    <mergeCell ref="K10:L10"/>
    <mergeCell ref="E10:J10"/>
    <mergeCell ref="A7:B7"/>
    <mergeCell ref="K7:L7"/>
    <mergeCell ref="E7:J7"/>
    <mergeCell ref="A8:B8"/>
    <mergeCell ref="K8:L8"/>
    <mergeCell ref="E8:J8"/>
    <mergeCell ref="C7:D7"/>
    <mergeCell ref="C8:D8"/>
    <mergeCell ref="C9:D9"/>
    <mergeCell ref="C10:D10"/>
    <mergeCell ref="A19:B19"/>
    <mergeCell ref="K19:L19"/>
    <mergeCell ref="E19:J19"/>
    <mergeCell ref="A20:B20"/>
    <mergeCell ref="K20:L20"/>
    <mergeCell ref="E20:J20"/>
    <mergeCell ref="C19:D19"/>
    <mergeCell ref="C20:D20"/>
    <mergeCell ref="A17:B17"/>
    <mergeCell ref="K17:L17"/>
    <mergeCell ref="E17:J17"/>
    <mergeCell ref="A18:B18"/>
    <mergeCell ref="K18:L18"/>
    <mergeCell ref="E18:J18"/>
    <mergeCell ref="C17:D17"/>
    <mergeCell ref="C18:D18"/>
    <mergeCell ref="A23:B23"/>
    <mergeCell ref="K23:L23"/>
    <mergeCell ref="E23:J23"/>
    <mergeCell ref="A24:B24"/>
    <mergeCell ref="K24:L24"/>
    <mergeCell ref="E24:J24"/>
    <mergeCell ref="C23:D23"/>
    <mergeCell ref="C24:D24"/>
    <mergeCell ref="A21:B21"/>
    <mergeCell ref="K21:L21"/>
    <mergeCell ref="E21:J21"/>
    <mergeCell ref="A22:B22"/>
    <mergeCell ref="K22:L22"/>
    <mergeCell ref="E22:J22"/>
    <mergeCell ref="C21:D21"/>
    <mergeCell ref="C22:D22"/>
    <mergeCell ref="A27:B27"/>
    <mergeCell ref="K27:L27"/>
    <mergeCell ref="E27:J27"/>
    <mergeCell ref="A28:B28"/>
    <mergeCell ref="K28:L28"/>
    <mergeCell ref="E28:J28"/>
    <mergeCell ref="C27:D27"/>
    <mergeCell ref="C28:D28"/>
    <mergeCell ref="A25:B25"/>
    <mergeCell ref="K25:L25"/>
    <mergeCell ref="E25:J25"/>
    <mergeCell ref="A26:B26"/>
    <mergeCell ref="K26:L26"/>
    <mergeCell ref="E26:J26"/>
    <mergeCell ref="C25:D25"/>
    <mergeCell ref="C26:D26"/>
    <mergeCell ref="A31:B31"/>
    <mergeCell ref="K31:L31"/>
    <mergeCell ref="E31:J31"/>
    <mergeCell ref="A32:B32"/>
    <mergeCell ref="K32:L32"/>
    <mergeCell ref="E32:J32"/>
    <mergeCell ref="C31:D31"/>
    <mergeCell ref="C32:D32"/>
    <mergeCell ref="A29:B29"/>
    <mergeCell ref="K29:L29"/>
    <mergeCell ref="E29:J29"/>
    <mergeCell ref="A30:B30"/>
    <mergeCell ref="K30:L30"/>
    <mergeCell ref="E30:J30"/>
    <mergeCell ref="C29:D29"/>
    <mergeCell ref="C30:D30"/>
    <mergeCell ref="A35:B35"/>
    <mergeCell ref="K35:L35"/>
    <mergeCell ref="E35:J35"/>
    <mergeCell ref="A36:B36"/>
    <mergeCell ref="K36:L36"/>
    <mergeCell ref="E36:J36"/>
    <mergeCell ref="C35:D35"/>
    <mergeCell ref="C36:D36"/>
    <mergeCell ref="A33:B33"/>
    <mergeCell ref="K33:L33"/>
    <mergeCell ref="E33:J33"/>
    <mergeCell ref="A34:B34"/>
    <mergeCell ref="K34:L34"/>
    <mergeCell ref="E34:J34"/>
    <mergeCell ref="C33:D33"/>
    <mergeCell ref="C34:D34"/>
    <mergeCell ref="A39:B39"/>
    <mergeCell ref="K39:L39"/>
    <mergeCell ref="E39:J39"/>
    <mergeCell ref="A40:B40"/>
    <mergeCell ref="K40:L40"/>
    <mergeCell ref="E40:J40"/>
    <mergeCell ref="C39:D39"/>
    <mergeCell ref="C40:D40"/>
    <mergeCell ref="A37:B37"/>
    <mergeCell ref="K37:L37"/>
    <mergeCell ref="E37:J37"/>
    <mergeCell ref="A38:B38"/>
    <mergeCell ref="K38:L38"/>
    <mergeCell ref="E38:J38"/>
    <mergeCell ref="C37:D37"/>
    <mergeCell ref="C38:D38"/>
    <mergeCell ref="E44:J44"/>
    <mergeCell ref="C43:D43"/>
    <mergeCell ref="C44:D44"/>
    <mergeCell ref="A41:B41"/>
    <mergeCell ref="K41:L41"/>
    <mergeCell ref="E41:J41"/>
    <mergeCell ref="A42:B42"/>
    <mergeCell ref="K42:L42"/>
    <mergeCell ref="E42:J42"/>
    <mergeCell ref="C41:D41"/>
    <mergeCell ref="C42:D42"/>
    <mergeCell ref="A50:B50"/>
    <mergeCell ref="K50:L50"/>
    <mergeCell ref="E50:J50"/>
    <mergeCell ref="C49:D49"/>
    <mergeCell ref="C50:D50"/>
    <mergeCell ref="A47:B47"/>
    <mergeCell ref="K47:L47"/>
    <mergeCell ref="E47:J47"/>
    <mergeCell ref="A48:B48"/>
    <mergeCell ref="K48:L48"/>
    <mergeCell ref="E48:J48"/>
    <mergeCell ref="C47:D47"/>
    <mergeCell ref="C48:D48"/>
    <mergeCell ref="O17:P17"/>
    <mergeCell ref="O18:P18"/>
    <mergeCell ref="O8:P8"/>
    <mergeCell ref="O9:P9"/>
    <mergeCell ref="O10:P10"/>
    <mergeCell ref="O11:P11"/>
    <mergeCell ref="O12:P12"/>
    <mergeCell ref="O7:P7"/>
    <mergeCell ref="A49:B49"/>
    <mergeCell ref="K49:L49"/>
    <mergeCell ref="E49:J49"/>
    <mergeCell ref="A45:B45"/>
    <mergeCell ref="K45:L45"/>
    <mergeCell ref="E45:J45"/>
    <mergeCell ref="A46:B46"/>
    <mergeCell ref="K46:L46"/>
    <mergeCell ref="E46:J46"/>
    <mergeCell ref="C45:D45"/>
    <mergeCell ref="C46:D46"/>
    <mergeCell ref="A43:B43"/>
    <mergeCell ref="K43:L43"/>
    <mergeCell ref="E43:J43"/>
    <mergeCell ref="A44:B44"/>
    <mergeCell ref="K44:L44"/>
    <mergeCell ref="O26:P26"/>
    <mergeCell ref="O27:P27"/>
    <mergeCell ref="O28:P28"/>
    <mergeCell ref="O29:P29"/>
    <mergeCell ref="O30:P30"/>
    <mergeCell ref="O19:P19"/>
    <mergeCell ref="O20:P20"/>
    <mergeCell ref="O21:P21"/>
    <mergeCell ref="O22:P22"/>
    <mergeCell ref="O23:P23"/>
    <mergeCell ref="O24:P24"/>
    <mergeCell ref="O49:P49"/>
    <mergeCell ref="O50:P50"/>
    <mergeCell ref="A1:O1"/>
    <mergeCell ref="B5:D5"/>
    <mergeCell ref="H5:I5"/>
    <mergeCell ref="O43:P43"/>
    <mergeCell ref="O44:P44"/>
    <mergeCell ref="O45:P45"/>
    <mergeCell ref="O46:P46"/>
    <mergeCell ref="O47:P47"/>
    <mergeCell ref="O48:P48"/>
    <mergeCell ref="O37:P37"/>
    <mergeCell ref="O38:P38"/>
    <mergeCell ref="O39:P39"/>
    <mergeCell ref="O40:P40"/>
    <mergeCell ref="O41:P41"/>
    <mergeCell ref="O42:P42"/>
    <mergeCell ref="O31:P31"/>
    <mergeCell ref="O32:P32"/>
    <mergeCell ref="O33:P33"/>
    <mergeCell ref="O34:P34"/>
    <mergeCell ref="O35:P35"/>
    <mergeCell ref="O36:P36"/>
    <mergeCell ref="O25:P25"/>
    <mergeCell ref="O13:P13"/>
    <mergeCell ref="O14:P14"/>
    <mergeCell ref="O15:P15"/>
    <mergeCell ref="O16:P16"/>
    <mergeCell ref="A15:B15"/>
    <mergeCell ref="K15:L15"/>
    <mergeCell ref="E15:J15"/>
    <mergeCell ref="A16:B16"/>
    <mergeCell ref="K16:L16"/>
    <mergeCell ref="E16:J16"/>
    <mergeCell ref="C15:D15"/>
    <mergeCell ref="C16:D16"/>
    <mergeCell ref="A13:B13"/>
    <mergeCell ref="K13:L13"/>
    <mergeCell ref="E13:J13"/>
    <mergeCell ref="A14:B14"/>
    <mergeCell ref="K14:L14"/>
    <mergeCell ref="E14:J14"/>
    <mergeCell ref="C14:D14"/>
    <mergeCell ref="C13:D13"/>
    <mergeCell ref="A2:G2"/>
    <mergeCell ref="J5:K5"/>
    <mergeCell ref="J4:K4"/>
    <mergeCell ref="L3:M3"/>
    <mergeCell ref="L4:M4"/>
    <mergeCell ref="L5:M5"/>
    <mergeCell ref="N3:O3"/>
    <mergeCell ref="N4:O4"/>
    <mergeCell ref="N5:O5"/>
    <mergeCell ref="H2:O2"/>
    <mergeCell ref="B4:D4"/>
    <mergeCell ref="B3:D3"/>
    <mergeCell ref="H4:I4"/>
    <mergeCell ref="H3:I3"/>
    <mergeCell ref="F3:G3"/>
    <mergeCell ref="F4:G4"/>
    <mergeCell ref="M17:N17"/>
    <mergeCell ref="M12:N12"/>
    <mergeCell ref="M11:N11"/>
    <mergeCell ref="M14:N14"/>
    <mergeCell ref="M13:N13"/>
    <mergeCell ref="M16:N16"/>
    <mergeCell ref="M15:N15"/>
    <mergeCell ref="M48:N48"/>
    <mergeCell ref="M47:N47"/>
    <mergeCell ref="M43:N43"/>
    <mergeCell ref="M46:N46"/>
    <mergeCell ref="M45:N45"/>
    <mergeCell ref="M36:N36"/>
    <mergeCell ref="M35:N35"/>
    <mergeCell ref="M38:N38"/>
    <mergeCell ref="M37:N37"/>
    <mergeCell ref="M40:N40"/>
    <mergeCell ref="M39:N39"/>
    <mergeCell ref="M50:N50"/>
    <mergeCell ref="M49:N49"/>
    <mergeCell ref="M26:N26"/>
    <mergeCell ref="M25:N25"/>
    <mergeCell ref="M28:N28"/>
    <mergeCell ref="M27:N27"/>
    <mergeCell ref="M18:N18"/>
    <mergeCell ref="M20:N20"/>
    <mergeCell ref="M19:N19"/>
    <mergeCell ref="M22:N22"/>
    <mergeCell ref="M21:N21"/>
    <mergeCell ref="M30:N30"/>
    <mergeCell ref="M29:N29"/>
    <mergeCell ref="M32:N32"/>
    <mergeCell ref="M31:N31"/>
    <mergeCell ref="M34:N34"/>
    <mergeCell ref="M33:N33"/>
    <mergeCell ref="M24:N24"/>
    <mergeCell ref="M23:N23"/>
    <mergeCell ref="M42:N42"/>
    <mergeCell ref="M41:N41"/>
    <mergeCell ref="M44:N44"/>
  </mergeCells>
  <pageMargins left="0.15" right="0.15" top="0.75" bottom="0.75" header="0.3" footer="0.3"/>
  <pageSetup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50"/>
  <sheetViews>
    <sheetView zoomScale="90" zoomScaleNormal="90" workbookViewId="0">
      <selection activeCell="O12" sqref="O12:P12"/>
    </sheetView>
  </sheetViews>
  <sheetFormatPr defaultRowHeight="15" x14ac:dyDescent="0.25"/>
  <cols>
    <col min="9" max="9" width="11" bestFit="1" customWidth="1"/>
    <col min="18" max="18" width="11.7109375" customWidth="1"/>
    <col min="19" max="19" width="9.7109375" style="24" bestFit="1" customWidth="1"/>
  </cols>
  <sheetData>
    <row r="1" spans="1:19" ht="24" thickBot="1" x14ac:dyDescent="0.4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9" ht="18.75" x14ac:dyDescent="0.3">
      <c r="A2" s="88" t="s">
        <v>7</v>
      </c>
      <c r="B2" s="89"/>
      <c r="C2" s="89"/>
      <c r="D2" s="89"/>
      <c r="E2" s="89"/>
      <c r="F2" s="89"/>
      <c r="G2" s="90"/>
      <c r="H2" s="88" t="s">
        <v>17</v>
      </c>
      <c r="I2" s="89"/>
      <c r="J2" s="89"/>
      <c r="K2" s="89"/>
      <c r="L2" s="89"/>
      <c r="M2" s="89"/>
      <c r="N2" s="89"/>
      <c r="O2" s="89"/>
      <c r="P2" s="9"/>
      <c r="Q2" s="14">
        <f>MAX(Q8:Q50)+250</f>
        <v>6784.4</v>
      </c>
      <c r="R2" s="11"/>
      <c r="S2" s="25">
        <f>MAX(S8:S50)</f>
        <v>45166</v>
      </c>
    </row>
    <row r="3" spans="1:19" x14ac:dyDescent="0.25">
      <c r="A3" s="1" t="s">
        <v>8</v>
      </c>
      <c r="B3" s="82" t="s">
        <v>42</v>
      </c>
      <c r="C3" s="82"/>
      <c r="D3" s="82"/>
      <c r="E3" s="4" t="s">
        <v>11</v>
      </c>
      <c r="F3" s="82">
        <v>60</v>
      </c>
      <c r="G3" s="83"/>
      <c r="H3" s="91" t="s">
        <v>18</v>
      </c>
      <c r="I3" s="92"/>
      <c r="J3" s="21">
        <v>250</v>
      </c>
      <c r="K3" s="5" t="s">
        <v>37</v>
      </c>
      <c r="L3" s="92" t="s">
        <v>20</v>
      </c>
      <c r="M3" s="92"/>
      <c r="N3" s="82" t="s">
        <v>207</v>
      </c>
      <c r="O3" s="82"/>
      <c r="P3" s="10"/>
    </row>
    <row r="4" spans="1:19" x14ac:dyDescent="0.25">
      <c r="A4" s="1" t="s">
        <v>125</v>
      </c>
      <c r="B4" s="82" t="s">
        <v>41</v>
      </c>
      <c r="C4" s="82"/>
      <c r="D4" s="82"/>
      <c r="E4" s="4" t="s">
        <v>22</v>
      </c>
      <c r="F4" s="82"/>
      <c r="G4" s="83"/>
      <c r="H4" s="91" t="s">
        <v>19</v>
      </c>
      <c r="I4" s="92"/>
      <c r="J4" s="82"/>
      <c r="K4" s="82"/>
      <c r="L4" s="92" t="s">
        <v>27</v>
      </c>
      <c r="M4" s="92"/>
      <c r="N4" s="82" t="s">
        <v>209</v>
      </c>
      <c r="O4" s="82"/>
      <c r="P4" s="10"/>
    </row>
    <row r="5" spans="1:19" ht="15.75" thickBot="1" x14ac:dyDescent="0.3">
      <c r="A5" s="3"/>
      <c r="B5" s="74"/>
      <c r="C5" s="74"/>
      <c r="D5" s="74"/>
      <c r="E5" s="8" t="s">
        <v>92</v>
      </c>
      <c r="F5" s="74" t="s">
        <v>102</v>
      </c>
      <c r="G5" s="81"/>
      <c r="H5" s="104"/>
      <c r="I5" s="97"/>
      <c r="J5" s="74"/>
      <c r="K5" s="74"/>
      <c r="L5" s="97" t="s">
        <v>28</v>
      </c>
      <c r="M5" s="97"/>
      <c r="N5" s="74" t="s">
        <v>208</v>
      </c>
      <c r="O5" s="74"/>
      <c r="P5" s="6"/>
      <c r="R5" s="12">
        <f>LOOKUP(2,1/(1-ISBLANK(K:K)),K:K)</f>
        <v>6625</v>
      </c>
    </row>
    <row r="6" spans="1:19" ht="9.9499999999999993" customHeight="1" x14ac:dyDescent="0.25"/>
    <row r="7" spans="1:19" s="7" customFormat="1" ht="30" customHeight="1" x14ac:dyDescent="0.25">
      <c r="A7" s="72" t="s">
        <v>12</v>
      </c>
      <c r="B7" s="73"/>
      <c r="C7" s="77" t="s">
        <v>24</v>
      </c>
      <c r="D7" s="78"/>
      <c r="E7" s="79" t="s">
        <v>25</v>
      </c>
      <c r="F7" s="80"/>
      <c r="G7" s="80"/>
      <c r="H7" s="80"/>
      <c r="I7" s="80"/>
      <c r="J7" s="80"/>
      <c r="K7" s="80" t="s">
        <v>127</v>
      </c>
      <c r="L7" s="80"/>
      <c r="M7" s="72" t="s">
        <v>14</v>
      </c>
      <c r="N7" s="73"/>
      <c r="O7" s="72" t="s">
        <v>26</v>
      </c>
      <c r="P7" s="73"/>
      <c r="S7" s="26"/>
    </row>
    <row r="8" spans="1:19" ht="20.100000000000001" customHeight="1" x14ac:dyDescent="0.25">
      <c r="A8" s="65">
        <v>45161</v>
      </c>
      <c r="B8" s="66"/>
      <c r="C8" s="65" t="s">
        <v>154</v>
      </c>
      <c r="D8" s="66"/>
      <c r="E8" s="67" t="s">
        <v>203</v>
      </c>
      <c r="F8" s="67"/>
      <c r="G8" s="67"/>
      <c r="H8" s="67"/>
      <c r="I8" s="67"/>
      <c r="J8" s="67"/>
      <c r="K8" s="67">
        <v>6530.8</v>
      </c>
      <c r="L8" s="67"/>
      <c r="M8" s="68" t="s">
        <v>164</v>
      </c>
      <c r="N8" s="69"/>
      <c r="O8" s="68"/>
      <c r="P8" s="69"/>
      <c r="Q8" s="13">
        <f>IF(C8="y",K8*1,0)</f>
        <v>6530.8</v>
      </c>
      <c r="S8" s="27">
        <f>IF(C8="y",A8*1,0)</f>
        <v>45161</v>
      </c>
    </row>
    <row r="9" spans="1:19" ht="20.100000000000001" customHeight="1" x14ac:dyDescent="0.25">
      <c r="A9" s="65">
        <v>45166</v>
      </c>
      <c r="B9" s="66"/>
      <c r="C9" s="65" t="s">
        <v>154</v>
      </c>
      <c r="D9" s="66"/>
      <c r="E9" s="67" t="s">
        <v>206</v>
      </c>
      <c r="F9" s="67"/>
      <c r="G9" s="67"/>
      <c r="H9" s="67"/>
      <c r="I9" s="67"/>
      <c r="J9" s="67"/>
      <c r="K9" s="67">
        <v>6534.4</v>
      </c>
      <c r="L9" s="67"/>
      <c r="M9" s="68" t="s">
        <v>164</v>
      </c>
      <c r="N9" s="69"/>
      <c r="O9" s="70"/>
      <c r="P9" s="71"/>
      <c r="Q9" s="13">
        <f t="shared" ref="Q9:Q50" si="0">IF(C9="y",K9*1,0)</f>
        <v>6534.4</v>
      </c>
      <c r="S9" s="27">
        <f>IF(C9="y",A9*1,0)</f>
        <v>45166</v>
      </c>
    </row>
    <row r="10" spans="1:19" ht="20.100000000000001" customHeight="1" x14ac:dyDescent="0.25">
      <c r="A10" s="65">
        <v>45320</v>
      </c>
      <c r="B10" s="66"/>
      <c r="C10" s="65" t="s">
        <v>230</v>
      </c>
      <c r="D10" s="66"/>
      <c r="E10" s="67" t="s">
        <v>247</v>
      </c>
      <c r="F10" s="67"/>
      <c r="G10" s="67"/>
      <c r="H10" s="67"/>
      <c r="I10" s="67"/>
      <c r="J10" s="67"/>
      <c r="K10" s="67">
        <v>6588</v>
      </c>
      <c r="L10" s="67"/>
      <c r="M10" s="68" t="s">
        <v>248</v>
      </c>
      <c r="N10" s="69"/>
      <c r="O10" s="70"/>
      <c r="P10" s="71"/>
      <c r="Q10" s="13">
        <f t="shared" si="0"/>
        <v>0</v>
      </c>
      <c r="S10" s="27">
        <f t="shared" ref="S10:S50" si="1">IF(C10="y",A10*1,0)</f>
        <v>0</v>
      </c>
    </row>
    <row r="11" spans="1:19" ht="20.100000000000001" customHeight="1" x14ac:dyDescent="0.25">
      <c r="A11" s="65">
        <v>45350</v>
      </c>
      <c r="B11" s="66"/>
      <c r="C11" s="65" t="s">
        <v>230</v>
      </c>
      <c r="D11" s="66"/>
      <c r="E11" s="67" t="s">
        <v>257</v>
      </c>
      <c r="F11" s="67"/>
      <c r="G11" s="67"/>
      <c r="H11" s="67"/>
      <c r="I11" s="67"/>
      <c r="J11" s="67"/>
      <c r="K11" s="67">
        <v>6612</v>
      </c>
      <c r="L11" s="67"/>
      <c r="M11" s="68" t="s">
        <v>248</v>
      </c>
      <c r="N11" s="69"/>
      <c r="O11" s="70"/>
      <c r="P11" s="71"/>
      <c r="Q11" s="13">
        <f t="shared" si="0"/>
        <v>0</v>
      </c>
      <c r="S11" s="27">
        <f t="shared" si="1"/>
        <v>0</v>
      </c>
    </row>
    <row r="12" spans="1:19" ht="20.100000000000001" customHeight="1" x14ac:dyDescent="0.25">
      <c r="A12" s="65">
        <v>45390</v>
      </c>
      <c r="B12" s="66"/>
      <c r="C12" s="65" t="s">
        <v>230</v>
      </c>
      <c r="D12" s="66"/>
      <c r="E12" s="67" t="s">
        <v>265</v>
      </c>
      <c r="F12" s="67"/>
      <c r="G12" s="67"/>
      <c r="H12" s="67"/>
      <c r="I12" s="67"/>
      <c r="J12" s="67"/>
      <c r="K12" s="67">
        <v>6625</v>
      </c>
      <c r="L12" s="67"/>
      <c r="M12" s="68" t="s">
        <v>248</v>
      </c>
      <c r="N12" s="69"/>
      <c r="O12" s="70"/>
      <c r="P12" s="71"/>
      <c r="Q12" s="13">
        <f t="shared" si="0"/>
        <v>0</v>
      </c>
      <c r="S12" s="27">
        <f t="shared" si="1"/>
        <v>0</v>
      </c>
    </row>
    <row r="13" spans="1:19" ht="20.100000000000001" customHeight="1" x14ac:dyDescent="0.25">
      <c r="A13" s="65"/>
      <c r="B13" s="66"/>
      <c r="C13" s="65"/>
      <c r="D13" s="66"/>
      <c r="E13" s="67"/>
      <c r="F13" s="67"/>
      <c r="G13" s="67"/>
      <c r="H13" s="67"/>
      <c r="I13" s="67"/>
      <c r="J13" s="67"/>
      <c r="K13" s="67"/>
      <c r="L13" s="67"/>
      <c r="M13" s="68"/>
      <c r="N13" s="69"/>
      <c r="O13" s="70"/>
      <c r="P13" s="71"/>
      <c r="Q13" s="13">
        <f t="shared" si="0"/>
        <v>0</v>
      </c>
      <c r="S13" s="27">
        <f t="shared" si="1"/>
        <v>0</v>
      </c>
    </row>
    <row r="14" spans="1:19" ht="20.100000000000001" customHeight="1" x14ac:dyDescent="0.25">
      <c r="A14" s="65"/>
      <c r="B14" s="66"/>
      <c r="C14" s="65"/>
      <c r="D14" s="66"/>
      <c r="E14" s="67"/>
      <c r="F14" s="67"/>
      <c r="G14" s="67"/>
      <c r="H14" s="67"/>
      <c r="I14" s="67"/>
      <c r="J14" s="67"/>
      <c r="K14" s="67"/>
      <c r="L14" s="67"/>
      <c r="M14" s="68"/>
      <c r="N14" s="69"/>
      <c r="O14" s="70"/>
      <c r="P14" s="71"/>
      <c r="Q14" s="13">
        <f t="shared" si="0"/>
        <v>0</v>
      </c>
      <c r="S14" s="27">
        <f t="shared" si="1"/>
        <v>0</v>
      </c>
    </row>
    <row r="15" spans="1:19" ht="20.100000000000001" customHeight="1" x14ac:dyDescent="0.25">
      <c r="A15" s="65"/>
      <c r="B15" s="66"/>
      <c r="C15" s="65"/>
      <c r="D15" s="66"/>
      <c r="E15" s="67"/>
      <c r="F15" s="67"/>
      <c r="G15" s="67"/>
      <c r="H15" s="67"/>
      <c r="I15" s="67"/>
      <c r="J15" s="67"/>
      <c r="K15" s="67"/>
      <c r="L15" s="67"/>
      <c r="M15" s="68"/>
      <c r="N15" s="69"/>
      <c r="O15" s="70"/>
      <c r="P15" s="71"/>
      <c r="Q15" s="13">
        <f t="shared" si="0"/>
        <v>0</v>
      </c>
      <c r="S15" s="27">
        <f t="shared" si="1"/>
        <v>0</v>
      </c>
    </row>
    <row r="16" spans="1:19" ht="20.100000000000001" customHeight="1" x14ac:dyDescent="0.25">
      <c r="A16" s="65"/>
      <c r="B16" s="66"/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69"/>
      <c r="O16" s="70"/>
      <c r="P16" s="71"/>
      <c r="Q16" s="13">
        <f t="shared" si="0"/>
        <v>0</v>
      </c>
      <c r="S16" s="27">
        <f t="shared" si="1"/>
        <v>0</v>
      </c>
    </row>
    <row r="17" spans="1:19" ht="20.100000000000001" customHeight="1" x14ac:dyDescent="0.25">
      <c r="A17" s="65"/>
      <c r="B17" s="66"/>
      <c r="C17" s="65"/>
      <c r="D17" s="66"/>
      <c r="E17" s="67"/>
      <c r="F17" s="67"/>
      <c r="G17" s="67"/>
      <c r="H17" s="67"/>
      <c r="I17" s="67"/>
      <c r="J17" s="67"/>
      <c r="K17" s="67"/>
      <c r="L17" s="67"/>
      <c r="M17" s="68"/>
      <c r="N17" s="69"/>
      <c r="O17" s="70"/>
      <c r="P17" s="71"/>
      <c r="Q17" s="13">
        <f t="shared" si="0"/>
        <v>0</v>
      </c>
      <c r="S17" s="27">
        <f t="shared" si="1"/>
        <v>0</v>
      </c>
    </row>
    <row r="18" spans="1:19" ht="20.100000000000001" customHeight="1" x14ac:dyDescent="0.25">
      <c r="A18" s="65"/>
      <c r="B18" s="66"/>
      <c r="C18" s="65"/>
      <c r="D18" s="66"/>
      <c r="E18" s="67"/>
      <c r="F18" s="67"/>
      <c r="G18" s="67"/>
      <c r="H18" s="67"/>
      <c r="I18" s="67"/>
      <c r="J18" s="67"/>
      <c r="K18" s="67"/>
      <c r="L18" s="67"/>
      <c r="M18" s="68"/>
      <c r="N18" s="69"/>
      <c r="O18" s="70"/>
      <c r="P18" s="71"/>
      <c r="Q18" s="13">
        <f t="shared" si="0"/>
        <v>0</v>
      </c>
      <c r="S18" s="27">
        <f t="shared" si="1"/>
        <v>0</v>
      </c>
    </row>
    <row r="19" spans="1:19" ht="20.100000000000001" customHeight="1" x14ac:dyDescent="0.25">
      <c r="A19" s="65"/>
      <c r="B19" s="66"/>
      <c r="C19" s="65"/>
      <c r="D19" s="66"/>
      <c r="E19" s="67"/>
      <c r="F19" s="67"/>
      <c r="G19" s="67"/>
      <c r="H19" s="67"/>
      <c r="I19" s="67"/>
      <c r="J19" s="67"/>
      <c r="K19" s="67"/>
      <c r="L19" s="67"/>
      <c r="M19" s="68"/>
      <c r="N19" s="69"/>
      <c r="O19" s="70"/>
      <c r="P19" s="71"/>
      <c r="Q19" s="13">
        <f t="shared" si="0"/>
        <v>0</v>
      </c>
      <c r="S19" s="27">
        <f t="shared" si="1"/>
        <v>0</v>
      </c>
    </row>
    <row r="20" spans="1:19" ht="20.100000000000001" customHeight="1" x14ac:dyDescent="0.25">
      <c r="A20" s="65"/>
      <c r="B20" s="66"/>
      <c r="C20" s="65"/>
      <c r="D20" s="66"/>
      <c r="E20" s="67"/>
      <c r="F20" s="67"/>
      <c r="G20" s="67"/>
      <c r="H20" s="67"/>
      <c r="I20" s="67"/>
      <c r="J20" s="67"/>
      <c r="K20" s="67"/>
      <c r="L20" s="67"/>
      <c r="M20" s="68"/>
      <c r="N20" s="69"/>
      <c r="O20" s="70"/>
      <c r="P20" s="71"/>
      <c r="Q20" s="13">
        <f t="shared" si="0"/>
        <v>0</v>
      </c>
      <c r="S20" s="27">
        <f t="shared" si="1"/>
        <v>0</v>
      </c>
    </row>
    <row r="21" spans="1:19" ht="20.100000000000001" customHeight="1" x14ac:dyDescent="0.25">
      <c r="A21" s="65"/>
      <c r="B21" s="66"/>
      <c r="C21" s="65"/>
      <c r="D21" s="66"/>
      <c r="E21" s="67"/>
      <c r="F21" s="67"/>
      <c r="G21" s="67"/>
      <c r="H21" s="67"/>
      <c r="I21" s="67"/>
      <c r="J21" s="67"/>
      <c r="K21" s="67"/>
      <c r="L21" s="67"/>
      <c r="M21" s="68"/>
      <c r="N21" s="69"/>
      <c r="O21" s="70"/>
      <c r="P21" s="71"/>
      <c r="Q21" s="13">
        <f t="shared" si="0"/>
        <v>0</v>
      </c>
      <c r="S21" s="27">
        <f t="shared" si="1"/>
        <v>0</v>
      </c>
    </row>
    <row r="22" spans="1:19" ht="20.100000000000001" customHeight="1" x14ac:dyDescent="0.25">
      <c r="A22" s="65"/>
      <c r="B22" s="66"/>
      <c r="C22" s="65"/>
      <c r="D22" s="66"/>
      <c r="E22" s="67"/>
      <c r="F22" s="67"/>
      <c r="G22" s="67"/>
      <c r="H22" s="67"/>
      <c r="I22" s="67"/>
      <c r="J22" s="67"/>
      <c r="K22" s="67"/>
      <c r="L22" s="67"/>
      <c r="M22" s="68"/>
      <c r="N22" s="69"/>
      <c r="O22" s="70"/>
      <c r="P22" s="71"/>
      <c r="Q22" s="13">
        <f t="shared" si="0"/>
        <v>0</v>
      </c>
      <c r="S22" s="27">
        <f t="shared" si="1"/>
        <v>0</v>
      </c>
    </row>
    <row r="23" spans="1:19" ht="20.100000000000001" customHeight="1" x14ac:dyDescent="0.25">
      <c r="A23" s="65"/>
      <c r="B23" s="66"/>
      <c r="C23" s="65"/>
      <c r="D23" s="66"/>
      <c r="E23" s="67"/>
      <c r="F23" s="67"/>
      <c r="G23" s="67"/>
      <c r="H23" s="67"/>
      <c r="I23" s="67"/>
      <c r="J23" s="67"/>
      <c r="K23" s="67"/>
      <c r="L23" s="67"/>
      <c r="M23" s="68"/>
      <c r="N23" s="69"/>
      <c r="O23" s="70"/>
      <c r="P23" s="71"/>
      <c r="Q23" s="13">
        <f t="shared" si="0"/>
        <v>0</v>
      </c>
      <c r="S23" s="27">
        <f t="shared" si="1"/>
        <v>0</v>
      </c>
    </row>
    <row r="24" spans="1:19" ht="20.100000000000001" customHeight="1" x14ac:dyDescent="0.25">
      <c r="A24" s="65"/>
      <c r="B24" s="66"/>
      <c r="C24" s="65"/>
      <c r="D24" s="66"/>
      <c r="E24" s="67"/>
      <c r="F24" s="67"/>
      <c r="G24" s="67"/>
      <c r="H24" s="67"/>
      <c r="I24" s="67"/>
      <c r="J24" s="67"/>
      <c r="K24" s="67"/>
      <c r="L24" s="67"/>
      <c r="M24" s="68"/>
      <c r="N24" s="69"/>
      <c r="O24" s="70"/>
      <c r="P24" s="71"/>
      <c r="Q24" s="13">
        <f t="shared" si="0"/>
        <v>0</v>
      </c>
      <c r="S24" s="27">
        <f t="shared" si="1"/>
        <v>0</v>
      </c>
    </row>
    <row r="25" spans="1:19" ht="20.100000000000001" customHeight="1" x14ac:dyDescent="0.25">
      <c r="A25" s="65"/>
      <c r="B25" s="66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8"/>
      <c r="N25" s="69"/>
      <c r="O25" s="70"/>
      <c r="P25" s="71"/>
      <c r="Q25" s="13">
        <f t="shared" si="0"/>
        <v>0</v>
      </c>
      <c r="S25" s="27">
        <f t="shared" si="1"/>
        <v>0</v>
      </c>
    </row>
    <row r="26" spans="1:19" ht="20.100000000000001" customHeight="1" x14ac:dyDescent="0.25">
      <c r="A26" s="65"/>
      <c r="B26" s="66"/>
      <c r="C26" s="65"/>
      <c r="D26" s="66"/>
      <c r="E26" s="67"/>
      <c r="F26" s="67"/>
      <c r="G26" s="67"/>
      <c r="H26" s="67"/>
      <c r="I26" s="67"/>
      <c r="J26" s="67"/>
      <c r="K26" s="67"/>
      <c r="L26" s="67"/>
      <c r="M26" s="68"/>
      <c r="N26" s="69"/>
      <c r="O26" s="70"/>
      <c r="P26" s="71"/>
      <c r="Q26" s="13">
        <f t="shared" si="0"/>
        <v>0</v>
      </c>
      <c r="S26" s="27">
        <f t="shared" si="1"/>
        <v>0</v>
      </c>
    </row>
    <row r="27" spans="1:19" ht="20.100000000000001" customHeight="1" x14ac:dyDescent="0.25">
      <c r="A27" s="65"/>
      <c r="B27" s="66"/>
      <c r="C27" s="65"/>
      <c r="D27" s="66"/>
      <c r="E27" s="67"/>
      <c r="F27" s="67"/>
      <c r="G27" s="67"/>
      <c r="H27" s="67"/>
      <c r="I27" s="67"/>
      <c r="J27" s="67"/>
      <c r="K27" s="67"/>
      <c r="L27" s="67"/>
      <c r="M27" s="68"/>
      <c r="N27" s="69"/>
      <c r="O27" s="70"/>
      <c r="P27" s="71"/>
      <c r="Q27" s="13">
        <f t="shared" si="0"/>
        <v>0</v>
      </c>
      <c r="S27" s="27">
        <f t="shared" si="1"/>
        <v>0</v>
      </c>
    </row>
    <row r="28" spans="1:19" ht="20.100000000000001" customHeight="1" x14ac:dyDescent="0.25">
      <c r="A28" s="65"/>
      <c r="B28" s="66"/>
      <c r="C28" s="65"/>
      <c r="D28" s="66"/>
      <c r="E28" s="67"/>
      <c r="F28" s="67"/>
      <c r="G28" s="67"/>
      <c r="H28" s="67"/>
      <c r="I28" s="67"/>
      <c r="J28" s="67"/>
      <c r="K28" s="67"/>
      <c r="L28" s="67"/>
      <c r="M28" s="68"/>
      <c r="N28" s="69"/>
      <c r="O28" s="70"/>
      <c r="P28" s="71"/>
      <c r="Q28" s="13">
        <f t="shared" si="0"/>
        <v>0</v>
      </c>
      <c r="S28" s="27">
        <f t="shared" si="1"/>
        <v>0</v>
      </c>
    </row>
    <row r="29" spans="1:19" ht="20.100000000000001" customHeight="1" x14ac:dyDescent="0.25">
      <c r="A29" s="65"/>
      <c r="B29" s="66"/>
      <c r="C29" s="65"/>
      <c r="D29" s="66"/>
      <c r="E29" s="67"/>
      <c r="F29" s="67"/>
      <c r="G29" s="67"/>
      <c r="H29" s="67"/>
      <c r="I29" s="67"/>
      <c r="J29" s="67"/>
      <c r="K29" s="67"/>
      <c r="L29" s="67"/>
      <c r="M29" s="68"/>
      <c r="N29" s="69"/>
      <c r="O29" s="70"/>
      <c r="P29" s="71"/>
      <c r="Q29" s="13">
        <f t="shared" si="0"/>
        <v>0</v>
      </c>
      <c r="S29" s="27">
        <f t="shared" si="1"/>
        <v>0</v>
      </c>
    </row>
    <row r="30" spans="1:19" ht="20.100000000000001" customHeight="1" x14ac:dyDescent="0.25">
      <c r="A30" s="65"/>
      <c r="B30" s="66"/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8"/>
      <c r="N30" s="69"/>
      <c r="O30" s="70"/>
      <c r="P30" s="71"/>
      <c r="Q30" s="13">
        <f t="shared" si="0"/>
        <v>0</v>
      </c>
      <c r="S30" s="27">
        <f t="shared" si="1"/>
        <v>0</v>
      </c>
    </row>
    <row r="31" spans="1:19" ht="20.100000000000001" customHeight="1" x14ac:dyDescent="0.25">
      <c r="A31" s="65"/>
      <c r="B31" s="66"/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8"/>
      <c r="N31" s="69"/>
      <c r="O31" s="70"/>
      <c r="P31" s="71"/>
      <c r="Q31" s="13">
        <f t="shared" si="0"/>
        <v>0</v>
      </c>
      <c r="S31" s="27">
        <f t="shared" si="1"/>
        <v>0</v>
      </c>
    </row>
    <row r="32" spans="1:19" ht="20.100000000000001" customHeight="1" x14ac:dyDescent="0.25">
      <c r="A32" s="65"/>
      <c r="B32" s="66"/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8"/>
      <c r="N32" s="69"/>
      <c r="O32" s="70"/>
      <c r="P32" s="71"/>
      <c r="Q32" s="13">
        <f t="shared" si="0"/>
        <v>0</v>
      </c>
      <c r="S32" s="27">
        <f t="shared" si="1"/>
        <v>0</v>
      </c>
    </row>
    <row r="33" spans="1:19" ht="20.100000000000001" customHeight="1" x14ac:dyDescent="0.25">
      <c r="A33" s="65"/>
      <c r="B33" s="66"/>
      <c r="C33" s="65"/>
      <c r="D33" s="66"/>
      <c r="E33" s="67"/>
      <c r="F33" s="67"/>
      <c r="G33" s="67"/>
      <c r="H33" s="67"/>
      <c r="I33" s="67"/>
      <c r="J33" s="67"/>
      <c r="K33" s="67"/>
      <c r="L33" s="67"/>
      <c r="M33" s="68"/>
      <c r="N33" s="69"/>
      <c r="O33" s="70"/>
      <c r="P33" s="71"/>
      <c r="Q33" s="13">
        <f t="shared" si="0"/>
        <v>0</v>
      </c>
      <c r="S33" s="27">
        <f t="shared" si="1"/>
        <v>0</v>
      </c>
    </row>
    <row r="34" spans="1:19" ht="20.100000000000001" customHeight="1" x14ac:dyDescent="0.25">
      <c r="A34" s="65"/>
      <c r="B34" s="66"/>
      <c r="C34" s="65"/>
      <c r="D34" s="66"/>
      <c r="E34" s="67"/>
      <c r="F34" s="67"/>
      <c r="G34" s="67"/>
      <c r="H34" s="67"/>
      <c r="I34" s="67"/>
      <c r="J34" s="67"/>
      <c r="K34" s="67"/>
      <c r="L34" s="67"/>
      <c r="M34" s="68"/>
      <c r="N34" s="69"/>
      <c r="O34" s="70"/>
      <c r="P34" s="71"/>
      <c r="Q34" s="13">
        <f t="shared" si="0"/>
        <v>0</v>
      </c>
      <c r="S34" s="27">
        <f t="shared" si="1"/>
        <v>0</v>
      </c>
    </row>
    <row r="35" spans="1:19" ht="20.100000000000001" customHeight="1" x14ac:dyDescent="0.25">
      <c r="A35" s="65"/>
      <c r="B35" s="66"/>
      <c r="C35" s="65"/>
      <c r="D35" s="66"/>
      <c r="E35" s="67"/>
      <c r="F35" s="67"/>
      <c r="G35" s="67"/>
      <c r="H35" s="67"/>
      <c r="I35" s="67"/>
      <c r="J35" s="67"/>
      <c r="K35" s="67"/>
      <c r="L35" s="67"/>
      <c r="M35" s="68"/>
      <c r="N35" s="69"/>
      <c r="O35" s="70"/>
      <c r="P35" s="71"/>
      <c r="Q35" s="13">
        <f t="shared" si="0"/>
        <v>0</v>
      </c>
      <c r="S35" s="27">
        <f t="shared" si="1"/>
        <v>0</v>
      </c>
    </row>
    <row r="36" spans="1:19" ht="20.100000000000001" customHeight="1" x14ac:dyDescent="0.25">
      <c r="A36" s="65"/>
      <c r="B36" s="66"/>
      <c r="C36" s="65"/>
      <c r="D36" s="66"/>
      <c r="E36" s="67"/>
      <c r="F36" s="67"/>
      <c r="G36" s="67"/>
      <c r="H36" s="67"/>
      <c r="I36" s="67"/>
      <c r="J36" s="67"/>
      <c r="K36" s="67"/>
      <c r="L36" s="67"/>
      <c r="M36" s="68"/>
      <c r="N36" s="69"/>
      <c r="O36" s="70"/>
      <c r="P36" s="71"/>
      <c r="Q36" s="13">
        <f t="shared" si="0"/>
        <v>0</v>
      </c>
      <c r="S36" s="27">
        <f t="shared" si="1"/>
        <v>0</v>
      </c>
    </row>
    <row r="37" spans="1:19" ht="20.100000000000001" customHeight="1" x14ac:dyDescent="0.25">
      <c r="A37" s="65"/>
      <c r="B37" s="66"/>
      <c r="C37" s="65"/>
      <c r="D37" s="66"/>
      <c r="E37" s="67"/>
      <c r="F37" s="67"/>
      <c r="G37" s="67"/>
      <c r="H37" s="67"/>
      <c r="I37" s="67"/>
      <c r="J37" s="67"/>
      <c r="K37" s="67"/>
      <c r="L37" s="67"/>
      <c r="M37" s="68"/>
      <c r="N37" s="69"/>
      <c r="O37" s="70"/>
      <c r="P37" s="71"/>
      <c r="Q37" s="13">
        <f t="shared" si="0"/>
        <v>0</v>
      </c>
      <c r="S37" s="27">
        <f t="shared" si="1"/>
        <v>0</v>
      </c>
    </row>
    <row r="38" spans="1:19" ht="20.100000000000001" customHeight="1" x14ac:dyDescent="0.25">
      <c r="A38" s="65"/>
      <c r="B38" s="66"/>
      <c r="C38" s="65"/>
      <c r="D38" s="66"/>
      <c r="E38" s="67"/>
      <c r="F38" s="67"/>
      <c r="G38" s="67"/>
      <c r="H38" s="67"/>
      <c r="I38" s="67"/>
      <c r="J38" s="67"/>
      <c r="K38" s="67"/>
      <c r="L38" s="67"/>
      <c r="M38" s="68"/>
      <c r="N38" s="69"/>
      <c r="O38" s="70"/>
      <c r="P38" s="71"/>
      <c r="Q38" s="13">
        <f t="shared" si="0"/>
        <v>0</v>
      </c>
      <c r="S38" s="27">
        <f t="shared" si="1"/>
        <v>0</v>
      </c>
    </row>
    <row r="39" spans="1:19" ht="20.100000000000001" customHeight="1" x14ac:dyDescent="0.25">
      <c r="A39" s="65"/>
      <c r="B39" s="66"/>
      <c r="C39" s="65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69"/>
      <c r="O39" s="70"/>
      <c r="P39" s="71"/>
      <c r="Q39" s="13">
        <f t="shared" si="0"/>
        <v>0</v>
      </c>
      <c r="S39" s="27">
        <f t="shared" si="1"/>
        <v>0</v>
      </c>
    </row>
    <row r="40" spans="1:19" ht="20.100000000000001" customHeight="1" x14ac:dyDescent="0.25">
      <c r="A40" s="65"/>
      <c r="B40" s="66"/>
      <c r="C40" s="65"/>
      <c r="D40" s="66"/>
      <c r="E40" s="67"/>
      <c r="F40" s="67"/>
      <c r="G40" s="67"/>
      <c r="H40" s="67"/>
      <c r="I40" s="67"/>
      <c r="J40" s="67"/>
      <c r="K40" s="67"/>
      <c r="L40" s="67"/>
      <c r="M40" s="68"/>
      <c r="N40" s="69"/>
      <c r="O40" s="70"/>
      <c r="P40" s="71"/>
      <c r="Q40" s="13">
        <f t="shared" si="0"/>
        <v>0</v>
      </c>
      <c r="S40" s="27">
        <f t="shared" si="1"/>
        <v>0</v>
      </c>
    </row>
    <row r="41" spans="1:19" ht="20.100000000000001" customHeight="1" x14ac:dyDescent="0.25">
      <c r="A41" s="65"/>
      <c r="B41" s="66"/>
      <c r="C41" s="65"/>
      <c r="D41" s="66"/>
      <c r="E41" s="67"/>
      <c r="F41" s="67"/>
      <c r="G41" s="67"/>
      <c r="H41" s="67"/>
      <c r="I41" s="67"/>
      <c r="J41" s="67"/>
      <c r="K41" s="67"/>
      <c r="L41" s="67"/>
      <c r="M41" s="68"/>
      <c r="N41" s="69"/>
      <c r="O41" s="70"/>
      <c r="P41" s="71"/>
      <c r="Q41" s="13">
        <f t="shared" si="0"/>
        <v>0</v>
      </c>
      <c r="S41" s="27">
        <f t="shared" si="1"/>
        <v>0</v>
      </c>
    </row>
    <row r="42" spans="1:19" ht="20.100000000000001" customHeight="1" x14ac:dyDescent="0.25">
      <c r="A42" s="65"/>
      <c r="B42" s="66"/>
      <c r="C42" s="65"/>
      <c r="D42" s="66"/>
      <c r="E42" s="67"/>
      <c r="F42" s="67"/>
      <c r="G42" s="67"/>
      <c r="H42" s="67"/>
      <c r="I42" s="67"/>
      <c r="J42" s="67"/>
      <c r="K42" s="67"/>
      <c r="L42" s="67"/>
      <c r="M42" s="68"/>
      <c r="N42" s="69"/>
      <c r="O42" s="70"/>
      <c r="P42" s="71"/>
      <c r="Q42" s="13">
        <f t="shared" si="0"/>
        <v>0</v>
      </c>
      <c r="S42" s="27">
        <f t="shared" si="1"/>
        <v>0</v>
      </c>
    </row>
    <row r="43" spans="1:19" ht="20.100000000000001" customHeight="1" x14ac:dyDescent="0.25">
      <c r="A43" s="65"/>
      <c r="B43" s="66"/>
      <c r="C43" s="65"/>
      <c r="D43" s="66"/>
      <c r="E43" s="67"/>
      <c r="F43" s="67"/>
      <c r="G43" s="67"/>
      <c r="H43" s="67"/>
      <c r="I43" s="67"/>
      <c r="J43" s="67"/>
      <c r="K43" s="67"/>
      <c r="L43" s="67"/>
      <c r="M43" s="68"/>
      <c r="N43" s="69"/>
      <c r="O43" s="70"/>
      <c r="P43" s="71"/>
      <c r="Q43" s="13">
        <f t="shared" si="0"/>
        <v>0</v>
      </c>
      <c r="S43" s="27">
        <f t="shared" si="1"/>
        <v>0</v>
      </c>
    </row>
    <row r="44" spans="1:19" ht="20.100000000000001" customHeight="1" x14ac:dyDescent="0.25">
      <c r="A44" s="65"/>
      <c r="B44" s="66"/>
      <c r="C44" s="65"/>
      <c r="D44" s="66"/>
      <c r="E44" s="67"/>
      <c r="F44" s="67"/>
      <c r="G44" s="67"/>
      <c r="H44" s="67"/>
      <c r="I44" s="67"/>
      <c r="J44" s="67"/>
      <c r="K44" s="67"/>
      <c r="L44" s="67"/>
      <c r="M44" s="68"/>
      <c r="N44" s="69"/>
      <c r="O44" s="70"/>
      <c r="P44" s="71"/>
      <c r="Q44" s="13">
        <f t="shared" si="0"/>
        <v>0</v>
      </c>
      <c r="S44" s="27">
        <f t="shared" si="1"/>
        <v>0</v>
      </c>
    </row>
    <row r="45" spans="1:19" ht="20.100000000000001" customHeight="1" x14ac:dyDescent="0.25">
      <c r="A45" s="65"/>
      <c r="B45" s="66"/>
      <c r="C45" s="65"/>
      <c r="D45" s="66"/>
      <c r="E45" s="67"/>
      <c r="F45" s="67"/>
      <c r="G45" s="67"/>
      <c r="H45" s="67"/>
      <c r="I45" s="67"/>
      <c r="J45" s="67"/>
      <c r="K45" s="67"/>
      <c r="L45" s="67"/>
      <c r="M45" s="68"/>
      <c r="N45" s="69"/>
      <c r="O45" s="70"/>
      <c r="P45" s="71"/>
      <c r="Q45" s="13">
        <f t="shared" si="0"/>
        <v>0</v>
      </c>
      <c r="S45" s="27">
        <f t="shared" si="1"/>
        <v>0</v>
      </c>
    </row>
    <row r="46" spans="1:19" ht="20.100000000000001" customHeight="1" x14ac:dyDescent="0.25">
      <c r="A46" s="65"/>
      <c r="B46" s="66"/>
      <c r="C46" s="65"/>
      <c r="D46" s="66"/>
      <c r="E46" s="67"/>
      <c r="F46" s="67"/>
      <c r="G46" s="67"/>
      <c r="H46" s="67"/>
      <c r="I46" s="67"/>
      <c r="J46" s="67"/>
      <c r="K46" s="67"/>
      <c r="L46" s="67"/>
      <c r="M46" s="68"/>
      <c r="N46" s="69"/>
      <c r="O46" s="70"/>
      <c r="P46" s="71"/>
      <c r="Q46" s="13">
        <f t="shared" si="0"/>
        <v>0</v>
      </c>
      <c r="S46" s="27">
        <f t="shared" si="1"/>
        <v>0</v>
      </c>
    </row>
    <row r="47" spans="1:19" ht="20.100000000000001" customHeight="1" x14ac:dyDescent="0.25">
      <c r="A47" s="65"/>
      <c r="B47" s="66"/>
      <c r="C47" s="65"/>
      <c r="D47" s="66"/>
      <c r="E47" s="67"/>
      <c r="F47" s="67"/>
      <c r="G47" s="67"/>
      <c r="H47" s="67"/>
      <c r="I47" s="67"/>
      <c r="J47" s="67"/>
      <c r="K47" s="67"/>
      <c r="L47" s="67"/>
      <c r="M47" s="68"/>
      <c r="N47" s="69"/>
      <c r="O47" s="70"/>
      <c r="P47" s="71"/>
      <c r="Q47" s="13">
        <f t="shared" si="0"/>
        <v>0</v>
      </c>
      <c r="S47" s="27">
        <f t="shared" si="1"/>
        <v>0</v>
      </c>
    </row>
    <row r="48" spans="1:19" ht="20.100000000000001" customHeight="1" x14ac:dyDescent="0.25">
      <c r="A48" s="65"/>
      <c r="B48" s="66"/>
      <c r="C48" s="65"/>
      <c r="D48" s="66"/>
      <c r="E48" s="67"/>
      <c r="F48" s="67"/>
      <c r="G48" s="67"/>
      <c r="H48" s="67"/>
      <c r="I48" s="67"/>
      <c r="J48" s="67"/>
      <c r="K48" s="67"/>
      <c r="L48" s="67"/>
      <c r="M48" s="68"/>
      <c r="N48" s="69"/>
      <c r="O48" s="70"/>
      <c r="P48" s="71"/>
      <c r="Q48" s="13">
        <f t="shared" si="0"/>
        <v>0</v>
      </c>
      <c r="S48" s="27">
        <f t="shared" si="1"/>
        <v>0</v>
      </c>
    </row>
    <row r="49" spans="1:19" ht="20.100000000000001" customHeight="1" x14ac:dyDescent="0.25">
      <c r="A49" s="65"/>
      <c r="B49" s="66"/>
      <c r="C49" s="65"/>
      <c r="D49" s="66"/>
      <c r="E49" s="67"/>
      <c r="F49" s="67"/>
      <c r="G49" s="67"/>
      <c r="H49" s="67"/>
      <c r="I49" s="67"/>
      <c r="J49" s="67"/>
      <c r="K49" s="67"/>
      <c r="L49" s="67"/>
      <c r="M49" s="68"/>
      <c r="N49" s="69"/>
      <c r="O49" s="70"/>
      <c r="P49" s="71"/>
      <c r="Q49" s="13">
        <f t="shared" si="0"/>
        <v>0</v>
      </c>
      <c r="S49" s="27">
        <f t="shared" si="1"/>
        <v>0</v>
      </c>
    </row>
    <row r="50" spans="1:19" ht="20.100000000000001" customHeight="1" x14ac:dyDescent="0.25">
      <c r="A50" s="65"/>
      <c r="B50" s="66"/>
      <c r="C50" s="65"/>
      <c r="D50" s="66"/>
      <c r="E50" s="67"/>
      <c r="F50" s="67"/>
      <c r="G50" s="67"/>
      <c r="H50" s="67"/>
      <c r="I50" s="67"/>
      <c r="J50" s="67"/>
      <c r="K50" s="67"/>
      <c r="L50" s="67"/>
      <c r="M50" s="68"/>
      <c r="N50" s="69"/>
      <c r="O50" s="67"/>
      <c r="P50" s="67"/>
      <c r="Q50" s="13">
        <f t="shared" si="0"/>
        <v>0</v>
      </c>
      <c r="S50" s="27">
        <f t="shared" si="1"/>
        <v>0</v>
      </c>
    </row>
  </sheetData>
  <mergeCells count="284">
    <mergeCell ref="B4:D4"/>
    <mergeCell ref="F4:G4"/>
    <mergeCell ref="H4:I4"/>
    <mergeCell ref="J4:K4"/>
    <mergeCell ref="L4:M4"/>
    <mergeCell ref="N4:O4"/>
    <mergeCell ref="A1:O1"/>
    <mergeCell ref="A2:G2"/>
    <mergeCell ref="H2:O2"/>
    <mergeCell ref="B3:D3"/>
    <mergeCell ref="F3:G3"/>
    <mergeCell ref="H3:I3"/>
    <mergeCell ref="L3:M3"/>
    <mergeCell ref="N3:O3"/>
    <mergeCell ref="O7:P7"/>
    <mergeCell ref="A8:B8"/>
    <mergeCell ref="C8:D8"/>
    <mergeCell ref="E8:J8"/>
    <mergeCell ref="K8:L8"/>
    <mergeCell ref="M8:N8"/>
    <mergeCell ref="O8:P8"/>
    <mergeCell ref="B5:D5"/>
    <mergeCell ref="H5:I5"/>
    <mergeCell ref="J5:K5"/>
    <mergeCell ref="L5:M5"/>
    <mergeCell ref="N5:O5"/>
    <mergeCell ref="A7:B7"/>
    <mergeCell ref="C7:D7"/>
    <mergeCell ref="E7:J7"/>
    <mergeCell ref="K7:L7"/>
    <mergeCell ref="M7:N7"/>
    <mergeCell ref="F5:G5"/>
    <mergeCell ref="A10:B10"/>
    <mergeCell ref="C10:D10"/>
    <mergeCell ref="E10:J10"/>
    <mergeCell ref="K10:L10"/>
    <mergeCell ref="M10:N10"/>
    <mergeCell ref="O10:P10"/>
    <mergeCell ref="A9:B9"/>
    <mergeCell ref="C9:D9"/>
    <mergeCell ref="E9:J9"/>
    <mergeCell ref="K9:L9"/>
    <mergeCell ref="M9:N9"/>
    <mergeCell ref="O9:P9"/>
    <mergeCell ref="A12:B12"/>
    <mergeCell ref="C12:D12"/>
    <mergeCell ref="E12:J12"/>
    <mergeCell ref="K12:L12"/>
    <mergeCell ref="M12:N12"/>
    <mergeCell ref="O12:P12"/>
    <mergeCell ref="A11:B11"/>
    <mergeCell ref="C11:D11"/>
    <mergeCell ref="E11:J11"/>
    <mergeCell ref="K11:L11"/>
    <mergeCell ref="M11:N11"/>
    <mergeCell ref="O11:P11"/>
    <mergeCell ref="A14:B14"/>
    <mergeCell ref="C14:D14"/>
    <mergeCell ref="E14:J14"/>
    <mergeCell ref="K14:L14"/>
    <mergeCell ref="M14:N14"/>
    <mergeCell ref="O14:P14"/>
    <mergeCell ref="A13:B13"/>
    <mergeCell ref="C13:D13"/>
    <mergeCell ref="E13:J13"/>
    <mergeCell ref="K13:L13"/>
    <mergeCell ref="M13:N13"/>
    <mergeCell ref="O13:P13"/>
    <mergeCell ref="A16:B16"/>
    <mergeCell ref="C16:D16"/>
    <mergeCell ref="E16:J16"/>
    <mergeCell ref="K16:L16"/>
    <mergeCell ref="M16:N16"/>
    <mergeCell ref="O16:P16"/>
    <mergeCell ref="A15:B15"/>
    <mergeCell ref="C15:D15"/>
    <mergeCell ref="E15:J15"/>
    <mergeCell ref="K15:L15"/>
    <mergeCell ref="M15:N15"/>
    <mergeCell ref="O15:P15"/>
    <mergeCell ref="A18:B18"/>
    <mergeCell ref="C18:D18"/>
    <mergeCell ref="E18:J18"/>
    <mergeCell ref="K18:L18"/>
    <mergeCell ref="M18:N18"/>
    <mergeCell ref="O18:P18"/>
    <mergeCell ref="A17:B17"/>
    <mergeCell ref="C17:D17"/>
    <mergeCell ref="E17:J17"/>
    <mergeCell ref="K17:L17"/>
    <mergeCell ref="M17:N17"/>
    <mergeCell ref="O17:P17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O19:P19"/>
    <mergeCell ref="A22:B22"/>
    <mergeCell ref="C22:D22"/>
    <mergeCell ref="E22:J22"/>
    <mergeCell ref="K22:L22"/>
    <mergeCell ref="M22:N22"/>
    <mergeCell ref="O22:P22"/>
    <mergeCell ref="A21:B21"/>
    <mergeCell ref="C21:D21"/>
    <mergeCell ref="E21:J21"/>
    <mergeCell ref="K21:L21"/>
    <mergeCell ref="M21:N21"/>
    <mergeCell ref="O21:P21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O23:P23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5:P25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7:P27"/>
    <mergeCell ref="A30:B30"/>
    <mergeCell ref="C30:D30"/>
    <mergeCell ref="E30:J30"/>
    <mergeCell ref="K30:L30"/>
    <mergeCell ref="M30:N30"/>
    <mergeCell ref="O30:P30"/>
    <mergeCell ref="A29:B29"/>
    <mergeCell ref="C29:D29"/>
    <mergeCell ref="E29:J29"/>
    <mergeCell ref="K29:L29"/>
    <mergeCell ref="M29:N29"/>
    <mergeCell ref="O29:P29"/>
    <mergeCell ref="A32:B32"/>
    <mergeCell ref="C32:D32"/>
    <mergeCell ref="E32:J32"/>
    <mergeCell ref="K32:L32"/>
    <mergeCell ref="M32:N32"/>
    <mergeCell ref="O32:P32"/>
    <mergeCell ref="A31:B31"/>
    <mergeCell ref="C31:D31"/>
    <mergeCell ref="E31:J31"/>
    <mergeCell ref="K31:L31"/>
    <mergeCell ref="M31:N31"/>
    <mergeCell ref="O31:P31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3:P33"/>
    <mergeCell ref="A36:B36"/>
    <mergeCell ref="C36:D36"/>
    <mergeCell ref="E36:J36"/>
    <mergeCell ref="K36:L36"/>
    <mergeCell ref="M36:N36"/>
    <mergeCell ref="O36:P36"/>
    <mergeCell ref="A35:B35"/>
    <mergeCell ref="C35:D35"/>
    <mergeCell ref="E35:J35"/>
    <mergeCell ref="K35:L35"/>
    <mergeCell ref="M35:N35"/>
    <mergeCell ref="O35:P35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O37:P37"/>
    <mergeCell ref="A40:B40"/>
    <mergeCell ref="C40:D40"/>
    <mergeCell ref="E40:J40"/>
    <mergeCell ref="K40:L40"/>
    <mergeCell ref="M40:N40"/>
    <mergeCell ref="O40:P40"/>
    <mergeCell ref="A39:B39"/>
    <mergeCell ref="C39:D39"/>
    <mergeCell ref="E39:J39"/>
    <mergeCell ref="K39:L39"/>
    <mergeCell ref="M39:N39"/>
    <mergeCell ref="O39:P39"/>
    <mergeCell ref="A42:B42"/>
    <mergeCell ref="C42:D42"/>
    <mergeCell ref="E42:J42"/>
    <mergeCell ref="K42:L42"/>
    <mergeCell ref="M42:N42"/>
    <mergeCell ref="O42:P42"/>
    <mergeCell ref="A41:B41"/>
    <mergeCell ref="C41:D41"/>
    <mergeCell ref="E41:J41"/>
    <mergeCell ref="K41:L41"/>
    <mergeCell ref="M41:N41"/>
    <mergeCell ref="O41:P41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3:P43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5:P45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7:P4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50"/>
  <sheetViews>
    <sheetView zoomScale="90" zoomScaleNormal="90" workbookViewId="0">
      <selection activeCell="S1" sqref="S1:S1048576"/>
    </sheetView>
  </sheetViews>
  <sheetFormatPr defaultRowHeight="15" x14ac:dyDescent="0.25"/>
  <cols>
    <col min="9" max="9" width="11" bestFit="1" customWidth="1"/>
    <col min="18" max="18" width="11.7109375" customWidth="1"/>
    <col min="19" max="19" width="9.7109375" style="24" bestFit="1" customWidth="1"/>
  </cols>
  <sheetData>
    <row r="1" spans="1:19" ht="24" thickBot="1" x14ac:dyDescent="0.4">
      <c r="A1" s="87" t="s">
        <v>44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9" ht="18.75" x14ac:dyDescent="0.3">
      <c r="A2" s="88" t="s">
        <v>7</v>
      </c>
      <c r="B2" s="89"/>
      <c r="C2" s="89"/>
      <c r="D2" s="89"/>
      <c r="E2" s="89"/>
      <c r="F2" s="89"/>
      <c r="G2" s="90"/>
      <c r="H2" s="88" t="s">
        <v>17</v>
      </c>
      <c r="I2" s="89"/>
      <c r="J2" s="89"/>
      <c r="K2" s="89"/>
      <c r="L2" s="89"/>
      <c r="M2" s="89"/>
      <c r="N2" s="89"/>
      <c r="O2" s="89"/>
      <c r="P2" s="9"/>
      <c r="Q2" s="14">
        <f>MAX(Q8:Q50)+250</f>
        <v>250</v>
      </c>
      <c r="R2" s="11"/>
      <c r="S2" s="25">
        <f>MAX(S8:S50)</f>
        <v>0</v>
      </c>
    </row>
    <row r="3" spans="1:19" x14ac:dyDescent="0.25">
      <c r="A3" s="1" t="s">
        <v>8</v>
      </c>
      <c r="B3" s="82" t="s">
        <v>46</v>
      </c>
      <c r="C3" s="82"/>
      <c r="D3" s="82"/>
      <c r="E3" s="4" t="s">
        <v>11</v>
      </c>
      <c r="F3" s="82" t="s">
        <v>47</v>
      </c>
      <c r="G3" s="83"/>
      <c r="H3" s="91" t="s">
        <v>18</v>
      </c>
      <c r="I3" s="92"/>
      <c r="J3" s="21">
        <v>250</v>
      </c>
      <c r="K3" s="22" t="s">
        <v>37</v>
      </c>
      <c r="L3" s="92" t="s">
        <v>20</v>
      </c>
      <c r="M3" s="92"/>
      <c r="N3" s="82"/>
      <c r="O3" s="82"/>
      <c r="P3" s="10"/>
    </row>
    <row r="4" spans="1:19" x14ac:dyDescent="0.25">
      <c r="A4" s="1" t="s">
        <v>125</v>
      </c>
      <c r="B4" s="82" t="s">
        <v>45</v>
      </c>
      <c r="C4" s="82"/>
      <c r="D4" s="82"/>
      <c r="E4" s="4" t="s">
        <v>22</v>
      </c>
      <c r="F4" s="82"/>
      <c r="G4" s="83"/>
      <c r="H4" s="91" t="s">
        <v>19</v>
      </c>
      <c r="I4" s="92"/>
      <c r="J4" s="82"/>
      <c r="K4" s="82"/>
      <c r="L4" s="92" t="s">
        <v>27</v>
      </c>
      <c r="M4" s="92"/>
      <c r="N4" s="82"/>
      <c r="O4" s="82"/>
      <c r="P4" s="10"/>
    </row>
    <row r="5" spans="1:19" ht="15.75" thickBot="1" x14ac:dyDescent="0.3">
      <c r="A5" s="3"/>
      <c r="B5" s="74"/>
      <c r="C5" s="74"/>
      <c r="D5" s="74"/>
      <c r="E5" s="8" t="s">
        <v>92</v>
      </c>
      <c r="F5" s="74" t="s">
        <v>102</v>
      </c>
      <c r="G5" s="81"/>
      <c r="H5" s="104"/>
      <c r="I5" s="97"/>
      <c r="J5" s="74"/>
      <c r="K5" s="74"/>
      <c r="L5" s="97" t="s">
        <v>28</v>
      </c>
      <c r="M5" s="97"/>
      <c r="N5" s="74"/>
      <c r="O5" s="74"/>
      <c r="P5" s="6"/>
      <c r="R5" s="12" t="str">
        <f>LOOKUP(2,1/(1-ISBLANK(K:K)),K:K)</f>
        <v>Hours:</v>
      </c>
    </row>
    <row r="6" spans="1:19" ht="9.9499999999999993" customHeight="1" x14ac:dyDescent="0.25"/>
    <row r="7" spans="1:19" s="7" customFormat="1" ht="30" customHeight="1" x14ac:dyDescent="0.25">
      <c r="A7" s="72" t="s">
        <v>12</v>
      </c>
      <c r="B7" s="73"/>
      <c r="C7" s="77" t="s">
        <v>24</v>
      </c>
      <c r="D7" s="78"/>
      <c r="E7" s="79" t="s">
        <v>25</v>
      </c>
      <c r="F7" s="80"/>
      <c r="G7" s="80"/>
      <c r="H7" s="80"/>
      <c r="I7" s="80"/>
      <c r="J7" s="80"/>
      <c r="K7" s="80" t="s">
        <v>127</v>
      </c>
      <c r="L7" s="80"/>
      <c r="M7" s="72" t="s">
        <v>14</v>
      </c>
      <c r="N7" s="73"/>
      <c r="O7" s="72" t="s">
        <v>26</v>
      </c>
      <c r="P7" s="73"/>
      <c r="S7" s="26"/>
    </row>
    <row r="8" spans="1:19" ht="20.100000000000001" customHeight="1" x14ac:dyDescent="0.25">
      <c r="A8" s="65"/>
      <c r="B8" s="66"/>
      <c r="C8" s="65"/>
      <c r="D8" s="66"/>
      <c r="E8" s="67"/>
      <c r="F8" s="67"/>
      <c r="G8" s="67"/>
      <c r="H8" s="67"/>
      <c r="I8" s="67"/>
      <c r="J8" s="67"/>
      <c r="K8" s="67"/>
      <c r="L8" s="67"/>
      <c r="M8" s="68"/>
      <c r="N8" s="69"/>
      <c r="O8" s="68"/>
      <c r="P8" s="69"/>
      <c r="Q8" s="13">
        <f>IF(C8="y",K8*1,0)</f>
        <v>0</v>
      </c>
      <c r="S8" s="27">
        <f>IF(C8="y",A8*1,0)</f>
        <v>0</v>
      </c>
    </row>
    <row r="9" spans="1:19" ht="20.100000000000001" customHeight="1" x14ac:dyDescent="0.25">
      <c r="A9" s="65"/>
      <c r="B9" s="66"/>
      <c r="C9" s="65"/>
      <c r="D9" s="66"/>
      <c r="E9" s="67"/>
      <c r="F9" s="67"/>
      <c r="G9" s="67"/>
      <c r="H9" s="67"/>
      <c r="I9" s="67"/>
      <c r="J9" s="67"/>
      <c r="K9" s="67"/>
      <c r="L9" s="67"/>
      <c r="M9" s="68"/>
      <c r="N9" s="69"/>
      <c r="O9" s="70"/>
      <c r="P9" s="71"/>
      <c r="Q9" s="13">
        <f t="shared" ref="Q9:Q50" si="0">IF(C9="y",K9*1,0)</f>
        <v>0</v>
      </c>
      <c r="S9" s="27">
        <f>IF(C9="y",A9*1,0)</f>
        <v>0</v>
      </c>
    </row>
    <row r="10" spans="1:19" ht="20.100000000000001" customHeight="1" x14ac:dyDescent="0.25">
      <c r="A10" s="65"/>
      <c r="B10" s="66"/>
      <c r="C10" s="65"/>
      <c r="D10" s="66"/>
      <c r="E10" s="67"/>
      <c r="F10" s="67"/>
      <c r="G10" s="67"/>
      <c r="H10" s="67"/>
      <c r="I10" s="67"/>
      <c r="J10" s="67"/>
      <c r="K10" s="67"/>
      <c r="L10" s="67"/>
      <c r="M10" s="68"/>
      <c r="N10" s="69"/>
      <c r="O10" s="70"/>
      <c r="P10" s="71"/>
      <c r="Q10" s="13">
        <f t="shared" si="0"/>
        <v>0</v>
      </c>
      <c r="S10" s="27">
        <f t="shared" ref="S10:S50" si="1">IF(C10="y",A10*1,0)</f>
        <v>0</v>
      </c>
    </row>
    <row r="11" spans="1:19" ht="20.100000000000001" customHeight="1" x14ac:dyDescent="0.25">
      <c r="A11" s="65"/>
      <c r="B11" s="66"/>
      <c r="C11" s="65"/>
      <c r="D11" s="66"/>
      <c r="E11" s="67"/>
      <c r="F11" s="67"/>
      <c r="G11" s="67"/>
      <c r="H11" s="67"/>
      <c r="I11" s="67"/>
      <c r="J11" s="67"/>
      <c r="K11" s="67"/>
      <c r="L11" s="67"/>
      <c r="M11" s="68"/>
      <c r="N11" s="69"/>
      <c r="O11" s="70"/>
      <c r="P11" s="71"/>
      <c r="Q11" s="13">
        <f t="shared" si="0"/>
        <v>0</v>
      </c>
      <c r="S11" s="27">
        <f t="shared" si="1"/>
        <v>0</v>
      </c>
    </row>
    <row r="12" spans="1:19" ht="20.100000000000001" customHeight="1" x14ac:dyDescent="0.25">
      <c r="A12" s="65"/>
      <c r="B12" s="66"/>
      <c r="C12" s="65"/>
      <c r="D12" s="66"/>
      <c r="E12" s="67"/>
      <c r="F12" s="67"/>
      <c r="G12" s="67"/>
      <c r="H12" s="67"/>
      <c r="I12" s="67"/>
      <c r="J12" s="67"/>
      <c r="K12" s="67"/>
      <c r="L12" s="67"/>
      <c r="M12" s="68"/>
      <c r="N12" s="69"/>
      <c r="O12" s="70"/>
      <c r="P12" s="71"/>
      <c r="Q12" s="13">
        <f t="shared" si="0"/>
        <v>0</v>
      </c>
      <c r="S12" s="27">
        <f t="shared" si="1"/>
        <v>0</v>
      </c>
    </row>
    <row r="13" spans="1:19" ht="20.100000000000001" customHeight="1" x14ac:dyDescent="0.25">
      <c r="A13" s="65"/>
      <c r="B13" s="66"/>
      <c r="C13" s="65"/>
      <c r="D13" s="66"/>
      <c r="E13" s="67"/>
      <c r="F13" s="67"/>
      <c r="G13" s="67"/>
      <c r="H13" s="67"/>
      <c r="I13" s="67"/>
      <c r="J13" s="67"/>
      <c r="K13" s="67"/>
      <c r="L13" s="67"/>
      <c r="M13" s="68"/>
      <c r="N13" s="69"/>
      <c r="O13" s="70"/>
      <c r="P13" s="71"/>
      <c r="Q13" s="13">
        <f t="shared" si="0"/>
        <v>0</v>
      </c>
      <c r="S13" s="27">
        <f t="shared" si="1"/>
        <v>0</v>
      </c>
    </row>
    <row r="14" spans="1:19" ht="20.100000000000001" customHeight="1" x14ac:dyDescent="0.25">
      <c r="A14" s="65"/>
      <c r="B14" s="66"/>
      <c r="C14" s="65"/>
      <c r="D14" s="66"/>
      <c r="E14" s="67"/>
      <c r="F14" s="67"/>
      <c r="G14" s="67"/>
      <c r="H14" s="67"/>
      <c r="I14" s="67"/>
      <c r="J14" s="67"/>
      <c r="K14" s="67"/>
      <c r="L14" s="67"/>
      <c r="M14" s="68"/>
      <c r="N14" s="69"/>
      <c r="O14" s="70"/>
      <c r="P14" s="71"/>
      <c r="Q14" s="13">
        <f t="shared" si="0"/>
        <v>0</v>
      </c>
      <c r="S14" s="27">
        <f t="shared" si="1"/>
        <v>0</v>
      </c>
    </row>
    <row r="15" spans="1:19" ht="20.100000000000001" customHeight="1" x14ac:dyDescent="0.25">
      <c r="A15" s="65"/>
      <c r="B15" s="66"/>
      <c r="C15" s="65"/>
      <c r="D15" s="66"/>
      <c r="E15" s="67"/>
      <c r="F15" s="67"/>
      <c r="G15" s="67"/>
      <c r="H15" s="67"/>
      <c r="I15" s="67"/>
      <c r="J15" s="67"/>
      <c r="K15" s="67"/>
      <c r="L15" s="67"/>
      <c r="M15" s="68"/>
      <c r="N15" s="69"/>
      <c r="O15" s="70"/>
      <c r="P15" s="71"/>
      <c r="Q15" s="13">
        <f t="shared" si="0"/>
        <v>0</v>
      </c>
      <c r="S15" s="27">
        <f t="shared" si="1"/>
        <v>0</v>
      </c>
    </row>
    <row r="16" spans="1:19" ht="20.100000000000001" customHeight="1" x14ac:dyDescent="0.25">
      <c r="A16" s="65"/>
      <c r="B16" s="66"/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69"/>
      <c r="O16" s="70"/>
      <c r="P16" s="71"/>
      <c r="Q16" s="13">
        <f t="shared" si="0"/>
        <v>0</v>
      </c>
      <c r="S16" s="27">
        <f t="shared" si="1"/>
        <v>0</v>
      </c>
    </row>
    <row r="17" spans="1:19" ht="20.100000000000001" customHeight="1" x14ac:dyDescent="0.25">
      <c r="A17" s="65"/>
      <c r="B17" s="66"/>
      <c r="C17" s="65"/>
      <c r="D17" s="66"/>
      <c r="E17" s="67"/>
      <c r="F17" s="67"/>
      <c r="G17" s="67"/>
      <c r="H17" s="67"/>
      <c r="I17" s="67"/>
      <c r="J17" s="67"/>
      <c r="K17" s="67"/>
      <c r="L17" s="67"/>
      <c r="M17" s="68"/>
      <c r="N17" s="69"/>
      <c r="O17" s="70"/>
      <c r="P17" s="71"/>
      <c r="Q17" s="13">
        <f t="shared" si="0"/>
        <v>0</v>
      </c>
      <c r="S17" s="27">
        <f t="shared" si="1"/>
        <v>0</v>
      </c>
    </row>
    <row r="18" spans="1:19" ht="20.100000000000001" customHeight="1" x14ac:dyDescent="0.25">
      <c r="A18" s="65"/>
      <c r="B18" s="66"/>
      <c r="C18" s="65"/>
      <c r="D18" s="66"/>
      <c r="E18" s="67"/>
      <c r="F18" s="67"/>
      <c r="G18" s="67"/>
      <c r="H18" s="67"/>
      <c r="I18" s="67"/>
      <c r="J18" s="67"/>
      <c r="K18" s="67"/>
      <c r="L18" s="67"/>
      <c r="M18" s="68"/>
      <c r="N18" s="69"/>
      <c r="O18" s="70"/>
      <c r="P18" s="71"/>
      <c r="Q18" s="13">
        <f t="shared" si="0"/>
        <v>0</v>
      </c>
      <c r="S18" s="27">
        <f t="shared" si="1"/>
        <v>0</v>
      </c>
    </row>
    <row r="19" spans="1:19" ht="20.100000000000001" customHeight="1" x14ac:dyDescent="0.25">
      <c r="A19" s="65"/>
      <c r="B19" s="66"/>
      <c r="C19" s="65"/>
      <c r="D19" s="66"/>
      <c r="E19" s="67"/>
      <c r="F19" s="67"/>
      <c r="G19" s="67"/>
      <c r="H19" s="67"/>
      <c r="I19" s="67"/>
      <c r="J19" s="67"/>
      <c r="K19" s="67"/>
      <c r="L19" s="67"/>
      <c r="M19" s="68"/>
      <c r="N19" s="69"/>
      <c r="O19" s="70"/>
      <c r="P19" s="71"/>
      <c r="Q19" s="13">
        <f t="shared" si="0"/>
        <v>0</v>
      </c>
      <c r="S19" s="27">
        <f t="shared" si="1"/>
        <v>0</v>
      </c>
    </row>
    <row r="20" spans="1:19" ht="20.100000000000001" customHeight="1" x14ac:dyDescent="0.25">
      <c r="A20" s="65"/>
      <c r="B20" s="66"/>
      <c r="C20" s="65"/>
      <c r="D20" s="66"/>
      <c r="E20" s="67"/>
      <c r="F20" s="67"/>
      <c r="G20" s="67"/>
      <c r="H20" s="67"/>
      <c r="I20" s="67"/>
      <c r="J20" s="67"/>
      <c r="K20" s="67"/>
      <c r="L20" s="67"/>
      <c r="M20" s="68"/>
      <c r="N20" s="69"/>
      <c r="O20" s="70"/>
      <c r="P20" s="71"/>
      <c r="Q20" s="13">
        <f t="shared" si="0"/>
        <v>0</v>
      </c>
      <c r="S20" s="27">
        <f t="shared" si="1"/>
        <v>0</v>
      </c>
    </row>
    <row r="21" spans="1:19" ht="20.100000000000001" customHeight="1" x14ac:dyDescent="0.25">
      <c r="A21" s="65"/>
      <c r="B21" s="66"/>
      <c r="C21" s="65"/>
      <c r="D21" s="66"/>
      <c r="E21" s="67"/>
      <c r="F21" s="67"/>
      <c r="G21" s="67"/>
      <c r="H21" s="67"/>
      <c r="I21" s="67"/>
      <c r="J21" s="67"/>
      <c r="K21" s="67"/>
      <c r="L21" s="67"/>
      <c r="M21" s="68"/>
      <c r="N21" s="69"/>
      <c r="O21" s="70"/>
      <c r="P21" s="71"/>
      <c r="Q21" s="13">
        <f t="shared" si="0"/>
        <v>0</v>
      </c>
      <c r="S21" s="27">
        <f t="shared" si="1"/>
        <v>0</v>
      </c>
    </row>
    <row r="22" spans="1:19" ht="20.100000000000001" customHeight="1" x14ac:dyDescent="0.25">
      <c r="A22" s="65"/>
      <c r="B22" s="66"/>
      <c r="C22" s="65"/>
      <c r="D22" s="66"/>
      <c r="E22" s="67"/>
      <c r="F22" s="67"/>
      <c r="G22" s="67"/>
      <c r="H22" s="67"/>
      <c r="I22" s="67"/>
      <c r="J22" s="67"/>
      <c r="K22" s="67"/>
      <c r="L22" s="67"/>
      <c r="M22" s="68"/>
      <c r="N22" s="69"/>
      <c r="O22" s="70"/>
      <c r="P22" s="71"/>
      <c r="Q22" s="13">
        <f t="shared" si="0"/>
        <v>0</v>
      </c>
      <c r="S22" s="27">
        <f t="shared" si="1"/>
        <v>0</v>
      </c>
    </row>
    <row r="23" spans="1:19" ht="20.100000000000001" customHeight="1" x14ac:dyDescent="0.25">
      <c r="A23" s="65"/>
      <c r="B23" s="66"/>
      <c r="C23" s="65"/>
      <c r="D23" s="66"/>
      <c r="E23" s="67"/>
      <c r="F23" s="67"/>
      <c r="G23" s="67"/>
      <c r="H23" s="67"/>
      <c r="I23" s="67"/>
      <c r="J23" s="67"/>
      <c r="K23" s="67"/>
      <c r="L23" s="67"/>
      <c r="M23" s="68"/>
      <c r="N23" s="69"/>
      <c r="O23" s="70"/>
      <c r="P23" s="71"/>
      <c r="Q23" s="13">
        <f t="shared" si="0"/>
        <v>0</v>
      </c>
      <c r="S23" s="27">
        <f t="shared" si="1"/>
        <v>0</v>
      </c>
    </row>
    <row r="24" spans="1:19" ht="20.100000000000001" customHeight="1" x14ac:dyDescent="0.25">
      <c r="A24" s="65"/>
      <c r="B24" s="66"/>
      <c r="C24" s="65"/>
      <c r="D24" s="66"/>
      <c r="E24" s="67"/>
      <c r="F24" s="67"/>
      <c r="G24" s="67"/>
      <c r="H24" s="67"/>
      <c r="I24" s="67"/>
      <c r="J24" s="67"/>
      <c r="K24" s="67"/>
      <c r="L24" s="67"/>
      <c r="M24" s="68"/>
      <c r="N24" s="69"/>
      <c r="O24" s="70"/>
      <c r="P24" s="71"/>
      <c r="Q24" s="13">
        <f t="shared" si="0"/>
        <v>0</v>
      </c>
      <c r="S24" s="27">
        <f t="shared" si="1"/>
        <v>0</v>
      </c>
    </row>
    <row r="25" spans="1:19" ht="20.100000000000001" customHeight="1" x14ac:dyDescent="0.25">
      <c r="A25" s="65"/>
      <c r="B25" s="66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8"/>
      <c r="N25" s="69"/>
      <c r="O25" s="70"/>
      <c r="P25" s="71"/>
      <c r="Q25" s="13">
        <f t="shared" si="0"/>
        <v>0</v>
      </c>
      <c r="S25" s="27">
        <f t="shared" si="1"/>
        <v>0</v>
      </c>
    </row>
    <row r="26" spans="1:19" ht="20.100000000000001" customHeight="1" x14ac:dyDescent="0.25">
      <c r="A26" s="65"/>
      <c r="B26" s="66"/>
      <c r="C26" s="65"/>
      <c r="D26" s="66"/>
      <c r="E26" s="67"/>
      <c r="F26" s="67"/>
      <c r="G26" s="67"/>
      <c r="H26" s="67"/>
      <c r="I26" s="67"/>
      <c r="J26" s="67"/>
      <c r="K26" s="67"/>
      <c r="L26" s="67"/>
      <c r="M26" s="68"/>
      <c r="N26" s="69"/>
      <c r="O26" s="70"/>
      <c r="P26" s="71"/>
      <c r="Q26" s="13">
        <f t="shared" si="0"/>
        <v>0</v>
      </c>
      <c r="S26" s="27">
        <f t="shared" si="1"/>
        <v>0</v>
      </c>
    </row>
    <row r="27" spans="1:19" ht="20.100000000000001" customHeight="1" x14ac:dyDescent="0.25">
      <c r="A27" s="65"/>
      <c r="B27" s="66"/>
      <c r="C27" s="65"/>
      <c r="D27" s="66"/>
      <c r="E27" s="67"/>
      <c r="F27" s="67"/>
      <c r="G27" s="67"/>
      <c r="H27" s="67"/>
      <c r="I27" s="67"/>
      <c r="J27" s="67"/>
      <c r="K27" s="67"/>
      <c r="L27" s="67"/>
      <c r="M27" s="68"/>
      <c r="N27" s="69"/>
      <c r="O27" s="70"/>
      <c r="P27" s="71"/>
      <c r="Q27" s="13">
        <f t="shared" si="0"/>
        <v>0</v>
      </c>
      <c r="S27" s="27">
        <f t="shared" si="1"/>
        <v>0</v>
      </c>
    </row>
    <row r="28" spans="1:19" ht="20.100000000000001" customHeight="1" x14ac:dyDescent="0.25">
      <c r="A28" s="65"/>
      <c r="B28" s="66"/>
      <c r="C28" s="65"/>
      <c r="D28" s="66"/>
      <c r="E28" s="67"/>
      <c r="F28" s="67"/>
      <c r="G28" s="67"/>
      <c r="H28" s="67"/>
      <c r="I28" s="67"/>
      <c r="J28" s="67"/>
      <c r="K28" s="67"/>
      <c r="L28" s="67"/>
      <c r="M28" s="68"/>
      <c r="N28" s="69"/>
      <c r="O28" s="70"/>
      <c r="P28" s="71"/>
      <c r="Q28" s="13">
        <f t="shared" si="0"/>
        <v>0</v>
      </c>
      <c r="S28" s="27">
        <f t="shared" si="1"/>
        <v>0</v>
      </c>
    </row>
    <row r="29" spans="1:19" ht="20.100000000000001" customHeight="1" x14ac:dyDescent="0.25">
      <c r="A29" s="65"/>
      <c r="B29" s="66"/>
      <c r="C29" s="65"/>
      <c r="D29" s="66"/>
      <c r="E29" s="67"/>
      <c r="F29" s="67"/>
      <c r="G29" s="67"/>
      <c r="H29" s="67"/>
      <c r="I29" s="67"/>
      <c r="J29" s="67"/>
      <c r="K29" s="67"/>
      <c r="L29" s="67"/>
      <c r="M29" s="68"/>
      <c r="N29" s="69"/>
      <c r="O29" s="70"/>
      <c r="P29" s="71"/>
      <c r="Q29" s="13">
        <f t="shared" si="0"/>
        <v>0</v>
      </c>
      <c r="S29" s="27">
        <f t="shared" si="1"/>
        <v>0</v>
      </c>
    </row>
    <row r="30" spans="1:19" ht="20.100000000000001" customHeight="1" x14ac:dyDescent="0.25">
      <c r="A30" s="65"/>
      <c r="B30" s="66"/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8"/>
      <c r="N30" s="69"/>
      <c r="O30" s="70"/>
      <c r="P30" s="71"/>
      <c r="Q30" s="13">
        <f t="shared" si="0"/>
        <v>0</v>
      </c>
      <c r="S30" s="27">
        <f t="shared" si="1"/>
        <v>0</v>
      </c>
    </row>
    <row r="31" spans="1:19" ht="20.100000000000001" customHeight="1" x14ac:dyDescent="0.25">
      <c r="A31" s="65"/>
      <c r="B31" s="66"/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8"/>
      <c r="N31" s="69"/>
      <c r="O31" s="70"/>
      <c r="P31" s="71"/>
      <c r="Q31" s="13">
        <f t="shared" si="0"/>
        <v>0</v>
      </c>
      <c r="S31" s="27">
        <f t="shared" si="1"/>
        <v>0</v>
      </c>
    </row>
    <row r="32" spans="1:19" ht="20.100000000000001" customHeight="1" x14ac:dyDescent="0.25">
      <c r="A32" s="65"/>
      <c r="B32" s="66"/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8"/>
      <c r="N32" s="69"/>
      <c r="O32" s="70"/>
      <c r="P32" s="71"/>
      <c r="Q32" s="13">
        <f t="shared" si="0"/>
        <v>0</v>
      </c>
      <c r="S32" s="27">
        <f t="shared" si="1"/>
        <v>0</v>
      </c>
    </row>
    <row r="33" spans="1:19" ht="20.100000000000001" customHeight="1" x14ac:dyDescent="0.25">
      <c r="A33" s="65"/>
      <c r="B33" s="66"/>
      <c r="C33" s="65"/>
      <c r="D33" s="66"/>
      <c r="E33" s="67"/>
      <c r="F33" s="67"/>
      <c r="G33" s="67"/>
      <c r="H33" s="67"/>
      <c r="I33" s="67"/>
      <c r="J33" s="67"/>
      <c r="K33" s="67"/>
      <c r="L33" s="67"/>
      <c r="M33" s="68"/>
      <c r="N33" s="69"/>
      <c r="O33" s="70"/>
      <c r="P33" s="71"/>
      <c r="Q33" s="13">
        <f t="shared" si="0"/>
        <v>0</v>
      </c>
      <c r="S33" s="27">
        <f t="shared" si="1"/>
        <v>0</v>
      </c>
    </row>
    <row r="34" spans="1:19" ht="20.100000000000001" customHeight="1" x14ac:dyDescent="0.25">
      <c r="A34" s="65"/>
      <c r="B34" s="66"/>
      <c r="C34" s="65"/>
      <c r="D34" s="66"/>
      <c r="E34" s="67"/>
      <c r="F34" s="67"/>
      <c r="G34" s="67"/>
      <c r="H34" s="67"/>
      <c r="I34" s="67"/>
      <c r="J34" s="67"/>
      <c r="K34" s="67"/>
      <c r="L34" s="67"/>
      <c r="M34" s="68"/>
      <c r="N34" s="69"/>
      <c r="O34" s="70"/>
      <c r="P34" s="71"/>
      <c r="Q34" s="13">
        <f t="shared" si="0"/>
        <v>0</v>
      </c>
      <c r="S34" s="27">
        <f t="shared" si="1"/>
        <v>0</v>
      </c>
    </row>
    <row r="35" spans="1:19" ht="20.100000000000001" customHeight="1" x14ac:dyDescent="0.25">
      <c r="A35" s="65"/>
      <c r="B35" s="66"/>
      <c r="C35" s="65"/>
      <c r="D35" s="66"/>
      <c r="E35" s="67"/>
      <c r="F35" s="67"/>
      <c r="G35" s="67"/>
      <c r="H35" s="67"/>
      <c r="I35" s="67"/>
      <c r="J35" s="67"/>
      <c r="K35" s="67"/>
      <c r="L35" s="67"/>
      <c r="M35" s="68"/>
      <c r="N35" s="69"/>
      <c r="O35" s="70"/>
      <c r="P35" s="71"/>
      <c r="Q35" s="13">
        <f t="shared" si="0"/>
        <v>0</v>
      </c>
      <c r="S35" s="27">
        <f t="shared" si="1"/>
        <v>0</v>
      </c>
    </row>
    <row r="36" spans="1:19" ht="20.100000000000001" customHeight="1" x14ac:dyDescent="0.25">
      <c r="A36" s="65"/>
      <c r="B36" s="66"/>
      <c r="C36" s="65"/>
      <c r="D36" s="66"/>
      <c r="E36" s="67"/>
      <c r="F36" s="67"/>
      <c r="G36" s="67"/>
      <c r="H36" s="67"/>
      <c r="I36" s="67"/>
      <c r="J36" s="67"/>
      <c r="K36" s="67"/>
      <c r="L36" s="67"/>
      <c r="M36" s="68"/>
      <c r="N36" s="69"/>
      <c r="O36" s="70"/>
      <c r="P36" s="71"/>
      <c r="Q36" s="13">
        <f t="shared" si="0"/>
        <v>0</v>
      </c>
      <c r="S36" s="27">
        <f t="shared" si="1"/>
        <v>0</v>
      </c>
    </row>
    <row r="37" spans="1:19" ht="20.100000000000001" customHeight="1" x14ac:dyDescent="0.25">
      <c r="A37" s="65"/>
      <c r="B37" s="66"/>
      <c r="C37" s="65"/>
      <c r="D37" s="66"/>
      <c r="E37" s="67"/>
      <c r="F37" s="67"/>
      <c r="G37" s="67"/>
      <c r="H37" s="67"/>
      <c r="I37" s="67"/>
      <c r="J37" s="67"/>
      <c r="K37" s="67"/>
      <c r="L37" s="67"/>
      <c r="M37" s="68"/>
      <c r="N37" s="69"/>
      <c r="O37" s="70"/>
      <c r="P37" s="71"/>
      <c r="Q37" s="13">
        <f t="shared" si="0"/>
        <v>0</v>
      </c>
      <c r="S37" s="27">
        <f t="shared" si="1"/>
        <v>0</v>
      </c>
    </row>
    <row r="38" spans="1:19" ht="20.100000000000001" customHeight="1" x14ac:dyDescent="0.25">
      <c r="A38" s="65"/>
      <c r="B38" s="66"/>
      <c r="C38" s="65"/>
      <c r="D38" s="66"/>
      <c r="E38" s="67"/>
      <c r="F38" s="67"/>
      <c r="G38" s="67"/>
      <c r="H38" s="67"/>
      <c r="I38" s="67"/>
      <c r="J38" s="67"/>
      <c r="K38" s="67"/>
      <c r="L38" s="67"/>
      <c r="M38" s="68"/>
      <c r="N38" s="69"/>
      <c r="O38" s="70"/>
      <c r="P38" s="71"/>
      <c r="Q38" s="13">
        <f t="shared" si="0"/>
        <v>0</v>
      </c>
      <c r="S38" s="27">
        <f t="shared" si="1"/>
        <v>0</v>
      </c>
    </row>
    <row r="39" spans="1:19" ht="20.100000000000001" customHeight="1" x14ac:dyDescent="0.25">
      <c r="A39" s="65"/>
      <c r="B39" s="66"/>
      <c r="C39" s="65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69"/>
      <c r="O39" s="70"/>
      <c r="P39" s="71"/>
      <c r="Q39" s="13">
        <f t="shared" si="0"/>
        <v>0</v>
      </c>
      <c r="S39" s="27">
        <f t="shared" si="1"/>
        <v>0</v>
      </c>
    </row>
    <row r="40" spans="1:19" ht="20.100000000000001" customHeight="1" x14ac:dyDescent="0.25">
      <c r="A40" s="65"/>
      <c r="B40" s="66"/>
      <c r="C40" s="65"/>
      <c r="D40" s="66"/>
      <c r="E40" s="67"/>
      <c r="F40" s="67"/>
      <c r="G40" s="67"/>
      <c r="H40" s="67"/>
      <c r="I40" s="67"/>
      <c r="J40" s="67"/>
      <c r="K40" s="67"/>
      <c r="L40" s="67"/>
      <c r="M40" s="68"/>
      <c r="N40" s="69"/>
      <c r="O40" s="70"/>
      <c r="P40" s="71"/>
      <c r="Q40" s="13">
        <f t="shared" si="0"/>
        <v>0</v>
      </c>
      <c r="S40" s="27">
        <f t="shared" si="1"/>
        <v>0</v>
      </c>
    </row>
    <row r="41" spans="1:19" ht="20.100000000000001" customHeight="1" x14ac:dyDescent="0.25">
      <c r="A41" s="65"/>
      <c r="B41" s="66"/>
      <c r="C41" s="65"/>
      <c r="D41" s="66"/>
      <c r="E41" s="67"/>
      <c r="F41" s="67"/>
      <c r="G41" s="67"/>
      <c r="H41" s="67"/>
      <c r="I41" s="67"/>
      <c r="J41" s="67"/>
      <c r="K41" s="67"/>
      <c r="L41" s="67"/>
      <c r="M41" s="68"/>
      <c r="N41" s="69"/>
      <c r="O41" s="70"/>
      <c r="P41" s="71"/>
      <c r="Q41" s="13">
        <f t="shared" si="0"/>
        <v>0</v>
      </c>
      <c r="S41" s="27">
        <f t="shared" si="1"/>
        <v>0</v>
      </c>
    </row>
    <row r="42" spans="1:19" ht="20.100000000000001" customHeight="1" x14ac:dyDescent="0.25">
      <c r="A42" s="65"/>
      <c r="B42" s="66"/>
      <c r="C42" s="65"/>
      <c r="D42" s="66"/>
      <c r="E42" s="67"/>
      <c r="F42" s="67"/>
      <c r="G42" s="67"/>
      <c r="H42" s="67"/>
      <c r="I42" s="67"/>
      <c r="J42" s="67"/>
      <c r="K42" s="67"/>
      <c r="L42" s="67"/>
      <c r="M42" s="68"/>
      <c r="N42" s="69"/>
      <c r="O42" s="70"/>
      <c r="P42" s="71"/>
      <c r="Q42" s="13">
        <f t="shared" si="0"/>
        <v>0</v>
      </c>
      <c r="S42" s="27">
        <f t="shared" si="1"/>
        <v>0</v>
      </c>
    </row>
    <row r="43" spans="1:19" ht="20.100000000000001" customHeight="1" x14ac:dyDescent="0.25">
      <c r="A43" s="65"/>
      <c r="B43" s="66"/>
      <c r="C43" s="65"/>
      <c r="D43" s="66"/>
      <c r="E43" s="67"/>
      <c r="F43" s="67"/>
      <c r="G43" s="67"/>
      <c r="H43" s="67"/>
      <c r="I43" s="67"/>
      <c r="J43" s="67"/>
      <c r="K43" s="67"/>
      <c r="L43" s="67"/>
      <c r="M43" s="68"/>
      <c r="N43" s="69"/>
      <c r="O43" s="70"/>
      <c r="P43" s="71"/>
      <c r="Q43" s="13">
        <f t="shared" si="0"/>
        <v>0</v>
      </c>
      <c r="S43" s="27">
        <f t="shared" si="1"/>
        <v>0</v>
      </c>
    </row>
    <row r="44" spans="1:19" ht="20.100000000000001" customHeight="1" x14ac:dyDescent="0.25">
      <c r="A44" s="65"/>
      <c r="B44" s="66"/>
      <c r="C44" s="65"/>
      <c r="D44" s="66"/>
      <c r="E44" s="67"/>
      <c r="F44" s="67"/>
      <c r="G44" s="67"/>
      <c r="H44" s="67"/>
      <c r="I44" s="67"/>
      <c r="J44" s="67"/>
      <c r="K44" s="67"/>
      <c r="L44" s="67"/>
      <c r="M44" s="68"/>
      <c r="N44" s="69"/>
      <c r="O44" s="70"/>
      <c r="P44" s="71"/>
      <c r="Q44" s="13">
        <f t="shared" si="0"/>
        <v>0</v>
      </c>
      <c r="S44" s="27">
        <f t="shared" si="1"/>
        <v>0</v>
      </c>
    </row>
    <row r="45" spans="1:19" ht="20.100000000000001" customHeight="1" x14ac:dyDescent="0.25">
      <c r="A45" s="65"/>
      <c r="B45" s="66"/>
      <c r="C45" s="65"/>
      <c r="D45" s="66"/>
      <c r="E45" s="67"/>
      <c r="F45" s="67"/>
      <c r="G45" s="67"/>
      <c r="H45" s="67"/>
      <c r="I45" s="67"/>
      <c r="J45" s="67"/>
      <c r="K45" s="67"/>
      <c r="L45" s="67"/>
      <c r="M45" s="68"/>
      <c r="N45" s="69"/>
      <c r="O45" s="70"/>
      <c r="P45" s="71"/>
      <c r="Q45" s="13">
        <f t="shared" si="0"/>
        <v>0</v>
      </c>
      <c r="S45" s="27">
        <f t="shared" si="1"/>
        <v>0</v>
      </c>
    </row>
    <row r="46" spans="1:19" ht="20.100000000000001" customHeight="1" x14ac:dyDescent="0.25">
      <c r="A46" s="65"/>
      <c r="B46" s="66"/>
      <c r="C46" s="65"/>
      <c r="D46" s="66"/>
      <c r="E46" s="67"/>
      <c r="F46" s="67"/>
      <c r="G46" s="67"/>
      <c r="H46" s="67"/>
      <c r="I46" s="67"/>
      <c r="J46" s="67"/>
      <c r="K46" s="67"/>
      <c r="L46" s="67"/>
      <c r="M46" s="68"/>
      <c r="N46" s="69"/>
      <c r="O46" s="70"/>
      <c r="P46" s="71"/>
      <c r="Q46" s="13">
        <f t="shared" si="0"/>
        <v>0</v>
      </c>
      <c r="S46" s="27">
        <f t="shared" si="1"/>
        <v>0</v>
      </c>
    </row>
    <row r="47" spans="1:19" ht="20.100000000000001" customHeight="1" x14ac:dyDescent="0.25">
      <c r="A47" s="65"/>
      <c r="B47" s="66"/>
      <c r="C47" s="65"/>
      <c r="D47" s="66"/>
      <c r="E47" s="67"/>
      <c r="F47" s="67"/>
      <c r="G47" s="67"/>
      <c r="H47" s="67"/>
      <c r="I47" s="67"/>
      <c r="J47" s="67"/>
      <c r="K47" s="67"/>
      <c r="L47" s="67"/>
      <c r="M47" s="68"/>
      <c r="N47" s="69"/>
      <c r="O47" s="70"/>
      <c r="P47" s="71"/>
      <c r="Q47" s="13">
        <f t="shared" si="0"/>
        <v>0</v>
      </c>
      <c r="S47" s="27">
        <f t="shared" si="1"/>
        <v>0</v>
      </c>
    </row>
    <row r="48" spans="1:19" ht="20.100000000000001" customHeight="1" x14ac:dyDescent="0.25">
      <c r="A48" s="65"/>
      <c r="B48" s="66"/>
      <c r="C48" s="65"/>
      <c r="D48" s="66"/>
      <c r="E48" s="67"/>
      <c r="F48" s="67"/>
      <c r="G48" s="67"/>
      <c r="H48" s="67"/>
      <c r="I48" s="67"/>
      <c r="J48" s="67"/>
      <c r="K48" s="67"/>
      <c r="L48" s="67"/>
      <c r="M48" s="68"/>
      <c r="N48" s="69"/>
      <c r="O48" s="70"/>
      <c r="P48" s="71"/>
      <c r="Q48" s="13">
        <f t="shared" si="0"/>
        <v>0</v>
      </c>
      <c r="S48" s="27">
        <f t="shared" si="1"/>
        <v>0</v>
      </c>
    </row>
    <row r="49" spans="1:19" ht="20.100000000000001" customHeight="1" x14ac:dyDescent="0.25">
      <c r="A49" s="65"/>
      <c r="B49" s="66"/>
      <c r="C49" s="65"/>
      <c r="D49" s="66"/>
      <c r="E49" s="67"/>
      <c r="F49" s="67"/>
      <c r="G49" s="67"/>
      <c r="H49" s="67"/>
      <c r="I49" s="67"/>
      <c r="J49" s="67"/>
      <c r="K49" s="67"/>
      <c r="L49" s="67"/>
      <c r="M49" s="68"/>
      <c r="N49" s="69"/>
      <c r="O49" s="70"/>
      <c r="P49" s="71"/>
      <c r="Q49" s="13">
        <f t="shared" si="0"/>
        <v>0</v>
      </c>
      <c r="S49" s="27">
        <f t="shared" si="1"/>
        <v>0</v>
      </c>
    </row>
    <row r="50" spans="1:19" ht="20.100000000000001" customHeight="1" x14ac:dyDescent="0.25">
      <c r="A50" s="65"/>
      <c r="B50" s="66"/>
      <c r="C50" s="65"/>
      <c r="D50" s="66"/>
      <c r="E50" s="67"/>
      <c r="F50" s="67"/>
      <c r="G50" s="67"/>
      <c r="H50" s="67"/>
      <c r="I50" s="67"/>
      <c r="J50" s="67"/>
      <c r="K50" s="67"/>
      <c r="L50" s="67"/>
      <c r="M50" s="68"/>
      <c r="N50" s="69"/>
      <c r="O50" s="67"/>
      <c r="P50" s="67"/>
      <c r="Q50" s="13">
        <f t="shared" si="0"/>
        <v>0</v>
      </c>
      <c r="S50" s="27">
        <f t="shared" si="1"/>
        <v>0</v>
      </c>
    </row>
  </sheetData>
  <mergeCells count="284">
    <mergeCell ref="B4:D4"/>
    <mergeCell ref="F4:G4"/>
    <mergeCell ref="H4:I4"/>
    <mergeCell ref="J4:K4"/>
    <mergeCell ref="L4:M4"/>
    <mergeCell ref="N4:O4"/>
    <mergeCell ref="A1:O1"/>
    <mergeCell ref="A2:G2"/>
    <mergeCell ref="H2:O2"/>
    <mergeCell ref="B3:D3"/>
    <mergeCell ref="F3:G3"/>
    <mergeCell ref="H3:I3"/>
    <mergeCell ref="L3:M3"/>
    <mergeCell ref="N3:O3"/>
    <mergeCell ref="O7:P7"/>
    <mergeCell ref="A8:B8"/>
    <mergeCell ref="C8:D8"/>
    <mergeCell ref="E8:J8"/>
    <mergeCell ref="K8:L8"/>
    <mergeCell ref="M8:N8"/>
    <mergeCell ref="O8:P8"/>
    <mergeCell ref="B5:D5"/>
    <mergeCell ref="H5:I5"/>
    <mergeCell ref="J5:K5"/>
    <mergeCell ref="L5:M5"/>
    <mergeCell ref="N5:O5"/>
    <mergeCell ref="A7:B7"/>
    <mergeCell ref="C7:D7"/>
    <mergeCell ref="E7:J7"/>
    <mergeCell ref="K7:L7"/>
    <mergeCell ref="M7:N7"/>
    <mergeCell ref="F5:G5"/>
    <mergeCell ref="A10:B10"/>
    <mergeCell ref="C10:D10"/>
    <mergeCell ref="E10:J10"/>
    <mergeCell ref="K10:L10"/>
    <mergeCell ref="M10:N10"/>
    <mergeCell ref="O10:P10"/>
    <mergeCell ref="A9:B9"/>
    <mergeCell ref="C9:D9"/>
    <mergeCell ref="E9:J9"/>
    <mergeCell ref="K9:L9"/>
    <mergeCell ref="M9:N9"/>
    <mergeCell ref="O9:P9"/>
    <mergeCell ref="A12:B12"/>
    <mergeCell ref="C12:D12"/>
    <mergeCell ref="E12:J12"/>
    <mergeCell ref="K12:L12"/>
    <mergeCell ref="M12:N12"/>
    <mergeCell ref="O12:P12"/>
    <mergeCell ref="A11:B11"/>
    <mergeCell ref="C11:D11"/>
    <mergeCell ref="E11:J11"/>
    <mergeCell ref="K11:L11"/>
    <mergeCell ref="M11:N11"/>
    <mergeCell ref="O11:P11"/>
    <mergeCell ref="A14:B14"/>
    <mergeCell ref="C14:D14"/>
    <mergeCell ref="E14:J14"/>
    <mergeCell ref="K14:L14"/>
    <mergeCell ref="M14:N14"/>
    <mergeCell ref="O14:P14"/>
    <mergeCell ref="A13:B13"/>
    <mergeCell ref="C13:D13"/>
    <mergeCell ref="E13:J13"/>
    <mergeCell ref="K13:L13"/>
    <mergeCell ref="M13:N13"/>
    <mergeCell ref="O13:P13"/>
    <mergeCell ref="A16:B16"/>
    <mergeCell ref="C16:D16"/>
    <mergeCell ref="E16:J16"/>
    <mergeCell ref="K16:L16"/>
    <mergeCell ref="M16:N16"/>
    <mergeCell ref="O16:P16"/>
    <mergeCell ref="A15:B15"/>
    <mergeCell ref="C15:D15"/>
    <mergeCell ref="E15:J15"/>
    <mergeCell ref="K15:L15"/>
    <mergeCell ref="M15:N15"/>
    <mergeCell ref="O15:P15"/>
    <mergeCell ref="A18:B18"/>
    <mergeCell ref="C18:D18"/>
    <mergeCell ref="E18:J18"/>
    <mergeCell ref="K18:L18"/>
    <mergeCell ref="M18:N18"/>
    <mergeCell ref="O18:P18"/>
    <mergeCell ref="A17:B17"/>
    <mergeCell ref="C17:D17"/>
    <mergeCell ref="E17:J17"/>
    <mergeCell ref="K17:L17"/>
    <mergeCell ref="M17:N17"/>
    <mergeCell ref="O17:P17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O19:P19"/>
    <mergeCell ref="A22:B22"/>
    <mergeCell ref="C22:D22"/>
    <mergeCell ref="E22:J22"/>
    <mergeCell ref="K22:L22"/>
    <mergeCell ref="M22:N22"/>
    <mergeCell ref="O22:P22"/>
    <mergeCell ref="A21:B21"/>
    <mergeCell ref="C21:D21"/>
    <mergeCell ref="E21:J21"/>
    <mergeCell ref="K21:L21"/>
    <mergeCell ref="M21:N21"/>
    <mergeCell ref="O21:P21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O23:P23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5:P25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7:P27"/>
    <mergeCell ref="A30:B30"/>
    <mergeCell ref="C30:D30"/>
    <mergeCell ref="E30:J30"/>
    <mergeCell ref="K30:L30"/>
    <mergeCell ref="M30:N30"/>
    <mergeCell ref="O30:P30"/>
    <mergeCell ref="A29:B29"/>
    <mergeCell ref="C29:D29"/>
    <mergeCell ref="E29:J29"/>
    <mergeCell ref="K29:L29"/>
    <mergeCell ref="M29:N29"/>
    <mergeCell ref="O29:P29"/>
    <mergeCell ref="A32:B32"/>
    <mergeCell ref="C32:D32"/>
    <mergeCell ref="E32:J32"/>
    <mergeCell ref="K32:L32"/>
    <mergeCell ref="M32:N32"/>
    <mergeCell ref="O32:P32"/>
    <mergeCell ref="A31:B31"/>
    <mergeCell ref="C31:D31"/>
    <mergeCell ref="E31:J31"/>
    <mergeCell ref="K31:L31"/>
    <mergeCell ref="M31:N31"/>
    <mergeCell ref="O31:P31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3:P33"/>
    <mergeCell ref="A36:B36"/>
    <mergeCell ref="C36:D36"/>
    <mergeCell ref="E36:J36"/>
    <mergeCell ref="K36:L36"/>
    <mergeCell ref="M36:N36"/>
    <mergeCell ref="O36:P36"/>
    <mergeCell ref="A35:B35"/>
    <mergeCell ref="C35:D35"/>
    <mergeCell ref="E35:J35"/>
    <mergeCell ref="K35:L35"/>
    <mergeCell ref="M35:N35"/>
    <mergeCell ref="O35:P35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O37:P37"/>
    <mergeCell ref="A40:B40"/>
    <mergeCell ref="C40:D40"/>
    <mergeCell ref="E40:J40"/>
    <mergeCell ref="K40:L40"/>
    <mergeCell ref="M40:N40"/>
    <mergeCell ref="O40:P40"/>
    <mergeCell ref="A39:B39"/>
    <mergeCell ref="C39:D39"/>
    <mergeCell ref="E39:J39"/>
    <mergeCell ref="K39:L39"/>
    <mergeCell ref="M39:N39"/>
    <mergeCell ref="O39:P39"/>
    <mergeCell ref="A42:B42"/>
    <mergeCell ref="C42:D42"/>
    <mergeCell ref="E42:J42"/>
    <mergeCell ref="K42:L42"/>
    <mergeCell ref="M42:N42"/>
    <mergeCell ref="O42:P42"/>
    <mergeCell ref="A41:B41"/>
    <mergeCell ref="C41:D41"/>
    <mergeCell ref="E41:J41"/>
    <mergeCell ref="K41:L41"/>
    <mergeCell ref="M41:N41"/>
    <mergeCell ref="O41:P41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3:P43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5:P45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7:P4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0"/>
  <sheetViews>
    <sheetView zoomScale="90" zoomScaleNormal="90" workbookViewId="0">
      <selection activeCell="S1" sqref="S1:S1048576"/>
    </sheetView>
  </sheetViews>
  <sheetFormatPr defaultRowHeight="15" x14ac:dyDescent="0.25"/>
  <cols>
    <col min="9" max="9" width="11" bestFit="1" customWidth="1"/>
    <col min="18" max="18" width="11.7109375" customWidth="1"/>
    <col min="19" max="19" width="9.7109375" style="24" bestFit="1" customWidth="1"/>
  </cols>
  <sheetData>
    <row r="1" spans="1:19" ht="24" thickBot="1" x14ac:dyDescent="0.4">
      <c r="A1" s="87" t="s">
        <v>48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9" ht="18.75" x14ac:dyDescent="0.3">
      <c r="A2" s="88" t="s">
        <v>7</v>
      </c>
      <c r="B2" s="89"/>
      <c r="C2" s="89"/>
      <c r="D2" s="89"/>
      <c r="E2" s="89"/>
      <c r="F2" s="89"/>
      <c r="G2" s="90"/>
      <c r="H2" s="88" t="s">
        <v>17</v>
      </c>
      <c r="I2" s="89"/>
      <c r="J2" s="89"/>
      <c r="K2" s="89"/>
      <c r="L2" s="89"/>
      <c r="M2" s="89"/>
      <c r="N2" s="89"/>
      <c r="O2" s="89"/>
      <c r="P2" s="9"/>
      <c r="Q2" s="14">
        <f>MAX(Q8:Q50)+250</f>
        <v>250</v>
      </c>
      <c r="R2" s="11"/>
      <c r="S2" s="25">
        <f>MAX(S8:S50)</f>
        <v>0</v>
      </c>
    </row>
    <row r="3" spans="1:19" x14ac:dyDescent="0.25">
      <c r="A3" s="1" t="s">
        <v>8</v>
      </c>
      <c r="B3" s="82" t="s">
        <v>50</v>
      </c>
      <c r="C3" s="82"/>
      <c r="D3" s="82"/>
      <c r="E3" s="4" t="s">
        <v>11</v>
      </c>
      <c r="F3" s="82" t="s">
        <v>49</v>
      </c>
      <c r="G3" s="83"/>
      <c r="H3" s="91" t="s">
        <v>18</v>
      </c>
      <c r="I3" s="92"/>
      <c r="J3" s="21">
        <v>250</v>
      </c>
      <c r="K3" s="22" t="s">
        <v>37</v>
      </c>
      <c r="L3" s="92" t="s">
        <v>20</v>
      </c>
      <c r="M3" s="92"/>
      <c r="N3" s="82"/>
      <c r="O3" s="82"/>
      <c r="P3" s="10"/>
    </row>
    <row r="4" spans="1:19" x14ac:dyDescent="0.25">
      <c r="A4" s="1" t="s">
        <v>125</v>
      </c>
      <c r="B4" s="82">
        <v>73538</v>
      </c>
      <c r="C4" s="82"/>
      <c r="D4" s="82"/>
      <c r="E4" s="4" t="s">
        <v>22</v>
      </c>
      <c r="F4" s="82">
        <v>1996</v>
      </c>
      <c r="G4" s="83"/>
      <c r="H4" s="91" t="s">
        <v>19</v>
      </c>
      <c r="I4" s="92"/>
      <c r="J4" s="82"/>
      <c r="K4" s="82"/>
      <c r="L4" s="92" t="s">
        <v>27</v>
      </c>
      <c r="M4" s="92"/>
      <c r="N4" s="82"/>
      <c r="O4" s="82"/>
      <c r="P4" s="10"/>
    </row>
    <row r="5" spans="1:19" ht="15.75" thickBot="1" x14ac:dyDescent="0.3">
      <c r="A5" s="3"/>
      <c r="B5" s="74"/>
      <c r="C5" s="74"/>
      <c r="D5" s="74"/>
      <c r="E5" s="8" t="s">
        <v>92</v>
      </c>
      <c r="F5" s="74"/>
      <c r="G5" s="81"/>
      <c r="H5" s="104"/>
      <c r="I5" s="97"/>
      <c r="J5" s="74"/>
      <c r="K5" s="74"/>
      <c r="L5" s="97" t="s">
        <v>28</v>
      </c>
      <c r="M5" s="97"/>
      <c r="N5" s="74"/>
      <c r="O5" s="74"/>
      <c r="P5" s="6"/>
      <c r="R5" s="12" t="str">
        <f>LOOKUP(2,1/(1-ISBLANK(K:K)),K:K)</f>
        <v>Mileage:</v>
      </c>
    </row>
    <row r="6" spans="1:19" ht="9.9499999999999993" customHeight="1" x14ac:dyDescent="0.25"/>
    <row r="7" spans="1:19" s="7" customFormat="1" ht="30" customHeight="1" x14ac:dyDescent="0.25">
      <c r="A7" s="72" t="s">
        <v>12</v>
      </c>
      <c r="B7" s="73"/>
      <c r="C7" s="77" t="s">
        <v>24</v>
      </c>
      <c r="D7" s="78"/>
      <c r="E7" s="79" t="s">
        <v>25</v>
      </c>
      <c r="F7" s="80"/>
      <c r="G7" s="80"/>
      <c r="H7" s="80"/>
      <c r="I7" s="80"/>
      <c r="J7" s="80"/>
      <c r="K7" s="80" t="s">
        <v>13</v>
      </c>
      <c r="L7" s="80"/>
      <c r="M7" s="72" t="s">
        <v>14</v>
      </c>
      <c r="N7" s="73"/>
      <c r="O7" s="72" t="s">
        <v>26</v>
      </c>
      <c r="P7" s="73"/>
      <c r="S7" s="26"/>
    </row>
    <row r="8" spans="1:19" ht="20.100000000000001" customHeight="1" x14ac:dyDescent="0.25">
      <c r="A8" s="65"/>
      <c r="B8" s="66"/>
      <c r="C8" s="65"/>
      <c r="D8" s="66"/>
      <c r="E8" s="67"/>
      <c r="F8" s="67"/>
      <c r="G8" s="67"/>
      <c r="H8" s="67"/>
      <c r="I8" s="67"/>
      <c r="J8" s="67"/>
      <c r="K8" s="67"/>
      <c r="L8" s="67"/>
      <c r="M8" s="68"/>
      <c r="N8" s="69"/>
      <c r="O8" s="68"/>
      <c r="P8" s="69"/>
      <c r="Q8" s="13">
        <f>IF(C8="y",K8*1,0)</f>
        <v>0</v>
      </c>
      <c r="S8" s="27">
        <f>IF(C8="y",A8*1,0)</f>
        <v>0</v>
      </c>
    </row>
    <row r="9" spans="1:19" ht="20.100000000000001" customHeight="1" x14ac:dyDescent="0.25">
      <c r="A9" s="65"/>
      <c r="B9" s="66"/>
      <c r="C9" s="65"/>
      <c r="D9" s="66"/>
      <c r="E9" s="67"/>
      <c r="F9" s="67"/>
      <c r="G9" s="67"/>
      <c r="H9" s="67"/>
      <c r="I9" s="67"/>
      <c r="J9" s="67"/>
      <c r="K9" s="67"/>
      <c r="L9" s="67"/>
      <c r="M9" s="68"/>
      <c r="N9" s="69"/>
      <c r="O9" s="70"/>
      <c r="P9" s="71"/>
      <c r="Q9" s="13">
        <f t="shared" ref="Q9:Q50" si="0">IF(C9="y",K9*1,0)</f>
        <v>0</v>
      </c>
      <c r="S9" s="27">
        <f>IF(C9="y",A9*1,0)</f>
        <v>0</v>
      </c>
    </row>
    <row r="10" spans="1:19" ht="20.100000000000001" customHeight="1" x14ac:dyDescent="0.25">
      <c r="A10" s="65"/>
      <c r="B10" s="66"/>
      <c r="C10" s="65"/>
      <c r="D10" s="66"/>
      <c r="E10" s="67"/>
      <c r="F10" s="67"/>
      <c r="G10" s="67"/>
      <c r="H10" s="67"/>
      <c r="I10" s="67"/>
      <c r="J10" s="67"/>
      <c r="K10" s="67"/>
      <c r="L10" s="67"/>
      <c r="M10" s="68"/>
      <c r="N10" s="69"/>
      <c r="O10" s="70"/>
      <c r="P10" s="71"/>
      <c r="Q10" s="13">
        <f t="shared" si="0"/>
        <v>0</v>
      </c>
      <c r="S10" s="27">
        <f t="shared" ref="S10:S50" si="1">IF(C10="y",A10*1,0)</f>
        <v>0</v>
      </c>
    </row>
    <row r="11" spans="1:19" ht="20.100000000000001" customHeight="1" x14ac:dyDescent="0.25">
      <c r="A11" s="65"/>
      <c r="B11" s="66"/>
      <c r="C11" s="65"/>
      <c r="D11" s="66"/>
      <c r="E11" s="67"/>
      <c r="F11" s="67"/>
      <c r="G11" s="67"/>
      <c r="H11" s="67"/>
      <c r="I11" s="67"/>
      <c r="J11" s="67"/>
      <c r="K11" s="67"/>
      <c r="L11" s="67"/>
      <c r="M11" s="68"/>
      <c r="N11" s="69"/>
      <c r="O11" s="70"/>
      <c r="P11" s="71"/>
      <c r="Q11" s="13">
        <f t="shared" si="0"/>
        <v>0</v>
      </c>
      <c r="S11" s="27">
        <f t="shared" si="1"/>
        <v>0</v>
      </c>
    </row>
    <row r="12" spans="1:19" ht="20.100000000000001" customHeight="1" x14ac:dyDescent="0.25">
      <c r="A12" s="65"/>
      <c r="B12" s="66"/>
      <c r="C12" s="65"/>
      <c r="D12" s="66"/>
      <c r="E12" s="67"/>
      <c r="F12" s="67"/>
      <c r="G12" s="67"/>
      <c r="H12" s="67"/>
      <c r="I12" s="67"/>
      <c r="J12" s="67"/>
      <c r="K12" s="67"/>
      <c r="L12" s="67"/>
      <c r="M12" s="68"/>
      <c r="N12" s="69"/>
      <c r="O12" s="70"/>
      <c r="P12" s="71"/>
      <c r="Q12" s="13">
        <f t="shared" si="0"/>
        <v>0</v>
      </c>
      <c r="S12" s="27">
        <f t="shared" si="1"/>
        <v>0</v>
      </c>
    </row>
    <row r="13" spans="1:19" ht="20.100000000000001" customHeight="1" x14ac:dyDescent="0.25">
      <c r="A13" s="65"/>
      <c r="B13" s="66"/>
      <c r="C13" s="65"/>
      <c r="D13" s="66"/>
      <c r="E13" s="67"/>
      <c r="F13" s="67"/>
      <c r="G13" s="67"/>
      <c r="H13" s="67"/>
      <c r="I13" s="67"/>
      <c r="J13" s="67"/>
      <c r="K13" s="67"/>
      <c r="L13" s="67"/>
      <c r="M13" s="68"/>
      <c r="N13" s="69"/>
      <c r="O13" s="70"/>
      <c r="P13" s="71"/>
      <c r="Q13" s="13">
        <f t="shared" si="0"/>
        <v>0</v>
      </c>
      <c r="S13" s="27">
        <f t="shared" si="1"/>
        <v>0</v>
      </c>
    </row>
    <row r="14" spans="1:19" ht="20.100000000000001" customHeight="1" x14ac:dyDescent="0.25">
      <c r="A14" s="65"/>
      <c r="B14" s="66"/>
      <c r="C14" s="65"/>
      <c r="D14" s="66"/>
      <c r="E14" s="67"/>
      <c r="F14" s="67"/>
      <c r="G14" s="67"/>
      <c r="H14" s="67"/>
      <c r="I14" s="67"/>
      <c r="J14" s="67"/>
      <c r="K14" s="67"/>
      <c r="L14" s="67"/>
      <c r="M14" s="68"/>
      <c r="N14" s="69"/>
      <c r="O14" s="70"/>
      <c r="P14" s="71"/>
      <c r="Q14" s="13">
        <f t="shared" si="0"/>
        <v>0</v>
      </c>
      <c r="S14" s="27">
        <f t="shared" si="1"/>
        <v>0</v>
      </c>
    </row>
    <row r="15" spans="1:19" ht="20.100000000000001" customHeight="1" x14ac:dyDescent="0.25">
      <c r="A15" s="65"/>
      <c r="B15" s="66"/>
      <c r="C15" s="65"/>
      <c r="D15" s="66"/>
      <c r="E15" s="67"/>
      <c r="F15" s="67"/>
      <c r="G15" s="67"/>
      <c r="H15" s="67"/>
      <c r="I15" s="67"/>
      <c r="J15" s="67"/>
      <c r="K15" s="67"/>
      <c r="L15" s="67"/>
      <c r="M15" s="68"/>
      <c r="N15" s="69"/>
      <c r="O15" s="70"/>
      <c r="P15" s="71"/>
      <c r="Q15" s="13">
        <f t="shared" si="0"/>
        <v>0</v>
      </c>
      <c r="S15" s="27">
        <f t="shared" si="1"/>
        <v>0</v>
      </c>
    </row>
    <row r="16" spans="1:19" ht="20.100000000000001" customHeight="1" x14ac:dyDescent="0.25">
      <c r="A16" s="65"/>
      <c r="B16" s="66"/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69"/>
      <c r="O16" s="70"/>
      <c r="P16" s="71"/>
      <c r="Q16" s="13">
        <f t="shared" si="0"/>
        <v>0</v>
      </c>
      <c r="S16" s="27">
        <f t="shared" si="1"/>
        <v>0</v>
      </c>
    </row>
    <row r="17" spans="1:19" ht="20.100000000000001" customHeight="1" x14ac:dyDescent="0.25">
      <c r="A17" s="65"/>
      <c r="B17" s="66"/>
      <c r="C17" s="65"/>
      <c r="D17" s="66"/>
      <c r="E17" s="67"/>
      <c r="F17" s="67"/>
      <c r="G17" s="67"/>
      <c r="H17" s="67"/>
      <c r="I17" s="67"/>
      <c r="J17" s="67"/>
      <c r="K17" s="67"/>
      <c r="L17" s="67"/>
      <c r="M17" s="68"/>
      <c r="N17" s="69"/>
      <c r="O17" s="70"/>
      <c r="P17" s="71"/>
      <c r="Q17" s="13">
        <f t="shared" si="0"/>
        <v>0</v>
      </c>
      <c r="S17" s="27">
        <f t="shared" si="1"/>
        <v>0</v>
      </c>
    </row>
    <row r="18" spans="1:19" ht="20.100000000000001" customHeight="1" x14ac:dyDescent="0.25">
      <c r="A18" s="65"/>
      <c r="B18" s="66"/>
      <c r="C18" s="65"/>
      <c r="D18" s="66"/>
      <c r="E18" s="67"/>
      <c r="F18" s="67"/>
      <c r="G18" s="67"/>
      <c r="H18" s="67"/>
      <c r="I18" s="67"/>
      <c r="J18" s="67"/>
      <c r="K18" s="67"/>
      <c r="L18" s="67"/>
      <c r="M18" s="68"/>
      <c r="N18" s="69"/>
      <c r="O18" s="70"/>
      <c r="P18" s="71"/>
      <c r="Q18" s="13">
        <f t="shared" si="0"/>
        <v>0</v>
      </c>
      <c r="S18" s="27">
        <f t="shared" si="1"/>
        <v>0</v>
      </c>
    </row>
    <row r="19" spans="1:19" ht="20.100000000000001" customHeight="1" x14ac:dyDescent="0.25">
      <c r="A19" s="65"/>
      <c r="B19" s="66"/>
      <c r="C19" s="65"/>
      <c r="D19" s="66"/>
      <c r="E19" s="67"/>
      <c r="F19" s="67"/>
      <c r="G19" s="67"/>
      <c r="H19" s="67"/>
      <c r="I19" s="67"/>
      <c r="J19" s="67"/>
      <c r="K19" s="67"/>
      <c r="L19" s="67"/>
      <c r="M19" s="68"/>
      <c r="N19" s="69"/>
      <c r="O19" s="70"/>
      <c r="P19" s="71"/>
      <c r="Q19" s="13">
        <f t="shared" si="0"/>
        <v>0</v>
      </c>
      <c r="S19" s="27">
        <f t="shared" si="1"/>
        <v>0</v>
      </c>
    </row>
    <row r="20" spans="1:19" ht="20.100000000000001" customHeight="1" x14ac:dyDescent="0.25">
      <c r="A20" s="65"/>
      <c r="B20" s="66"/>
      <c r="C20" s="65"/>
      <c r="D20" s="66"/>
      <c r="E20" s="67"/>
      <c r="F20" s="67"/>
      <c r="G20" s="67"/>
      <c r="H20" s="67"/>
      <c r="I20" s="67"/>
      <c r="J20" s="67"/>
      <c r="K20" s="67"/>
      <c r="L20" s="67"/>
      <c r="M20" s="68"/>
      <c r="N20" s="69"/>
      <c r="O20" s="70"/>
      <c r="P20" s="71"/>
      <c r="Q20" s="13">
        <f t="shared" si="0"/>
        <v>0</v>
      </c>
      <c r="S20" s="27">
        <f t="shared" si="1"/>
        <v>0</v>
      </c>
    </row>
    <row r="21" spans="1:19" ht="20.100000000000001" customHeight="1" x14ac:dyDescent="0.25">
      <c r="A21" s="65"/>
      <c r="B21" s="66"/>
      <c r="C21" s="65"/>
      <c r="D21" s="66"/>
      <c r="E21" s="67"/>
      <c r="F21" s="67"/>
      <c r="G21" s="67"/>
      <c r="H21" s="67"/>
      <c r="I21" s="67"/>
      <c r="J21" s="67"/>
      <c r="K21" s="67"/>
      <c r="L21" s="67"/>
      <c r="M21" s="68"/>
      <c r="N21" s="69"/>
      <c r="O21" s="70"/>
      <c r="P21" s="71"/>
      <c r="Q21" s="13">
        <f t="shared" si="0"/>
        <v>0</v>
      </c>
      <c r="S21" s="27">
        <f t="shared" si="1"/>
        <v>0</v>
      </c>
    </row>
    <row r="22" spans="1:19" ht="20.100000000000001" customHeight="1" x14ac:dyDescent="0.25">
      <c r="A22" s="65"/>
      <c r="B22" s="66"/>
      <c r="C22" s="65"/>
      <c r="D22" s="66"/>
      <c r="E22" s="67"/>
      <c r="F22" s="67"/>
      <c r="G22" s="67"/>
      <c r="H22" s="67"/>
      <c r="I22" s="67"/>
      <c r="J22" s="67"/>
      <c r="K22" s="67"/>
      <c r="L22" s="67"/>
      <c r="M22" s="68"/>
      <c r="N22" s="69"/>
      <c r="O22" s="70"/>
      <c r="P22" s="71"/>
      <c r="Q22" s="13">
        <f t="shared" si="0"/>
        <v>0</v>
      </c>
      <c r="S22" s="27">
        <f t="shared" si="1"/>
        <v>0</v>
      </c>
    </row>
    <row r="23" spans="1:19" ht="20.100000000000001" customHeight="1" x14ac:dyDescent="0.25">
      <c r="A23" s="65"/>
      <c r="B23" s="66"/>
      <c r="C23" s="65"/>
      <c r="D23" s="66"/>
      <c r="E23" s="67"/>
      <c r="F23" s="67"/>
      <c r="G23" s="67"/>
      <c r="H23" s="67"/>
      <c r="I23" s="67"/>
      <c r="J23" s="67"/>
      <c r="K23" s="67"/>
      <c r="L23" s="67"/>
      <c r="M23" s="68"/>
      <c r="N23" s="69"/>
      <c r="O23" s="70"/>
      <c r="P23" s="71"/>
      <c r="Q23" s="13">
        <f t="shared" si="0"/>
        <v>0</v>
      </c>
      <c r="S23" s="27">
        <f t="shared" si="1"/>
        <v>0</v>
      </c>
    </row>
    <row r="24" spans="1:19" ht="20.100000000000001" customHeight="1" x14ac:dyDescent="0.25">
      <c r="A24" s="65"/>
      <c r="B24" s="66"/>
      <c r="C24" s="65"/>
      <c r="D24" s="66"/>
      <c r="E24" s="67"/>
      <c r="F24" s="67"/>
      <c r="G24" s="67"/>
      <c r="H24" s="67"/>
      <c r="I24" s="67"/>
      <c r="J24" s="67"/>
      <c r="K24" s="67"/>
      <c r="L24" s="67"/>
      <c r="M24" s="68"/>
      <c r="N24" s="69"/>
      <c r="O24" s="70"/>
      <c r="P24" s="71"/>
      <c r="Q24" s="13">
        <f t="shared" si="0"/>
        <v>0</v>
      </c>
      <c r="S24" s="27">
        <f t="shared" si="1"/>
        <v>0</v>
      </c>
    </row>
    <row r="25" spans="1:19" ht="20.100000000000001" customHeight="1" x14ac:dyDescent="0.25">
      <c r="A25" s="65"/>
      <c r="B25" s="66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8"/>
      <c r="N25" s="69"/>
      <c r="O25" s="70"/>
      <c r="P25" s="71"/>
      <c r="Q25" s="13">
        <f t="shared" si="0"/>
        <v>0</v>
      </c>
      <c r="S25" s="27">
        <f t="shared" si="1"/>
        <v>0</v>
      </c>
    </row>
    <row r="26" spans="1:19" ht="20.100000000000001" customHeight="1" x14ac:dyDescent="0.25">
      <c r="A26" s="65"/>
      <c r="B26" s="66"/>
      <c r="C26" s="65"/>
      <c r="D26" s="66"/>
      <c r="E26" s="67"/>
      <c r="F26" s="67"/>
      <c r="G26" s="67"/>
      <c r="H26" s="67"/>
      <c r="I26" s="67"/>
      <c r="J26" s="67"/>
      <c r="K26" s="67"/>
      <c r="L26" s="67"/>
      <c r="M26" s="68"/>
      <c r="N26" s="69"/>
      <c r="O26" s="70"/>
      <c r="P26" s="71"/>
      <c r="Q26" s="13">
        <f t="shared" si="0"/>
        <v>0</v>
      </c>
      <c r="S26" s="27">
        <f t="shared" si="1"/>
        <v>0</v>
      </c>
    </row>
    <row r="27" spans="1:19" ht="20.100000000000001" customHeight="1" x14ac:dyDescent="0.25">
      <c r="A27" s="65"/>
      <c r="B27" s="66"/>
      <c r="C27" s="65"/>
      <c r="D27" s="66"/>
      <c r="E27" s="67"/>
      <c r="F27" s="67"/>
      <c r="G27" s="67"/>
      <c r="H27" s="67"/>
      <c r="I27" s="67"/>
      <c r="J27" s="67"/>
      <c r="K27" s="67"/>
      <c r="L27" s="67"/>
      <c r="M27" s="68"/>
      <c r="N27" s="69"/>
      <c r="O27" s="70"/>
      <c r="P27" s="71"/>
      <c r="Q27" s="13">
        <f t="shared" si="0"/>
        <v>0</v>
      </c>
      <c r="S27" s="27">
        <f t="shared" si="1"/>
        <v>0</v>
      </c>
    </row>
    <row r="28" spans="1:19" ht="20.100000000000001" customHeight="1" x14ac:dyDescent="0.25">
      <c r="A28" s="65"/>
      <c r="B28" s="66"/>
      <c r="C28" s="65"/>
      <c r="D28" s="66"/>
      <c r="E28" s="67"/>
      <c r="F28" s="67"/>
      <c r="G28" s="67"/>
      <c r="H28" s="67"/>
      <c r="I28" s="67"/>
      <c r="J28" s="67"/>
      <c r="K28" s="67"/>
      <c r="L28" s="67"/>
      <c r="M28" s="68"/>
      <c r="N28" s="69"/>
      <c r="O28" s="70"/>
      <c r="P28" s="71"/>
      <c r="Q28" s="13">
        <f t="shared" si="0"/>
        <v>0</v>
      </c>
      <c r="S28" s="27">
        <f t="shared" si="1"/>
        <v>0</v>
      </c>
    </row>
    <row r="29" spans="1:19" ht="20.100000000000001" customHeight="1" x14ac:dyDescent="0.25">
      <c r="A29" s="65"/>
      <c r="B29" s="66"/>
      <c r="C29" s="65"/>
      <c r="D29" s="66"/>
      <c r="E29" s="67"/>
      <c r="F29" s="67"/>
      <c r="G29" s="67"/>
      <c r="H29" s="67"/>
      <c r="I29" s="67"/>
      <c r="J29" s="67"/>
      <c r="K29" s="67"/>
      <c r="L29" s="67"/>
      <c r="M29" s="68"/>
      <c r="N29" s="69"/>
      <c r="O29" s="70"/>
      <c r="P29" s="71"/>
      <c r="Q29" s="13">
        <f t="shared" si="0"/>
        <v>0</v>
      </c>
      <c r="S29" s="27">
        <f t="shared" si="1"/>
        <v>0</v>
      </c>
    </row>
    <row r="30" spans="1:19" ht="20.100000000000001" customHeight="1" x14ac:dyDescent="0.25">
      <c r="A30" s="65"/>
      <c r="B30" s="66"/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8"/>
      <c r="N30" s="69"/>
      <c r="O30" s="70"/>
      <c r="P30" s="71"/>
      <c r="Q30" s="13">
        <f t="shared" si="0"/>
        <v>0</v>
      </c>
      <c r="S30" s="27">
        <f t="shared" si="1"/>
        <v>0</v>
      </c>
    </row>
    <row r="31" spans="1:19" ht="20.100000000000001" customHeight="1" x14ac:dyDescent="0.25">
      <c r="A31" s="65"/>
      <c r="B31" s="66"/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8"/>
      <c r="N31" s="69"/>
      <c r="O31" s="70"/>
      <c r="P31" s="71"/>
      <c r="Q31" s="13">
        <f t="shared" si="0"/>
        <v>0</v>
      </c>
      <c r="S31" s="27">
        <f t="shared" si="1"/>
        <v>0</v>
      </c>
    </row>
    <row r="32" spans="1:19" ht="20.100000000000001" customHeight="1" x14ac:dyDescent="0.25">
      <c r="A32" s="65"/>
      <c r="B32" s="66"/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8"/>
      <c r="N32" s="69"/>
      <c r="O32" s="70"/>
      <c r="P32" s="71"/>
      <c r="Q32" s="13">
        <f t="shared" si="0"/>
        <v>0</v>
      </c>
      <c r="S32" s="27">
        <f t="shared" si="1"/>
        <v>0</v>
      </c>
    </row>
    <row r="33" spans="1:19" ht="20.100000000000001" customHeight="1" x14ac:dyDescent="0.25">
      <c r="A33" s="65"/>
      <c r="B33" s="66"/>
      <c r="C33" s="65"/>
      <c r="D33" s="66"/>
      <c r="E33" s="67"/>
      <c r="F33" s="67"/>
      <c r="G33" s="67"/>
      <c r="H33" s="67"/>
      <c r="I33" s="67"/>
      <c r="J33" s="67"/>
      <c r="K33" s="67"/>
      <c r="L33" s="67"/>
      <c r="M33" s="68"/>
      <c r="N33" s="69"/>
      <c r="O33" s="70"/>
      <c r="P33" s="71"/>
      <c r="Q33" s="13">
        <f t="shared" si="0"/>
        <v>0</v>
      </c>
      <c r="S33" s="27">
        <f t="shared" si="1"/>
        <v>0</v>
      </c>
    </row>
    <row r="34" spans="1:19" ht="20.100000000000001" customHeight="1" x14ac:dyDescent="0.25">
      <c r="A34" s="65"/>
      <c r="B34" s="66"/>
      <c r="C34" s="65"/>
      <c r="D34" s="66"/>
      <c r="E34" s="67"/>
      <c r="F34" s="67"/>
      <c r="G34" s="67"/>
      <c r="H34" s="67"/>
      <c r="I34" s="67"/>
      <c r="J34" s="67"/>
      <c r="K34" s="67"/>
      <c r="L34" s="67"/>
      <c r="M34" s="68"/>
      <c r="N34" s="69"/>
      <c r="O34" s="70"/>
      <c r="P34" s="71"/>
      <c r="Q34" s="13">
        <f t="shared" si="0"/>
        <v>0</v>
      </c>
      <c r="S34" s="27">
        <f t="shared" si="1"/>
        <v>0</v>
      </c>
    </row>
    <row r="35" spans="1:19" ht="20.100000000000001" customHeight="1" x14ac:dyDescent="0.25">
      <c r="A35" s="65"/>
      <c r="B35" s="66"/>
      <c r="C35" s="65"/>
      <c r="D35" s="66"/>
      <c r="E35" s="67"/>
      <c r="F35" s="67"/>
      <c r="G35" s="67"/>
      <c r="H35" s="67"/>
      <c r="I35" s="67"/>
      <c r="J35" s="67"/>
      <c r="K35" s="67"/>
      <c r="L35" s="67"/>
      <c r="M35" s="68"/>
      <c r="N35" s="69"/>
      <c r="O35" s="70"/>
      <c r="P35" s="71"/>
      <c r="Q35" s="13">
        <f t="shared" si="0"/>
        <v>0</v>
      </c>
      <c r="S35" s="27">
        <f t="shared" si="1"/>
        <v>0</v>
      </c>
    </row>
    <row r="36" spans="1:19" ht="20.100000000000001" customHeight="1" x14ac:dyDescent="0.25">
      <c r="A36" s="65"/>
      <c r="B36" s="66"/>
      <c r="C36" s="65"/>
      <c r="D36" s="66"/>
      <c r="E36" s="67"/>
      <c r="F36" s="67"/>
      <c r="G36" s="67"/>
      <c r="H36" s="67"/>
      <c r="I36" s="67"/>
      <c r="J36" s="67"/>
      <c r="K36" s="67"/>
      <c r="L36" s="67"/>
      <c r="M36" s="68"/>
      <c r="N36" s="69"/>
      <c r="O36" s="70"/>
      <c r="P36" s="71"/>
      <c r="Q36" s="13">
        <f t="shared" si="0"/>
        <v>0</v>
      </c>
      <c r="S36" s="27">
        <f t="shared" si="1"/>
        <v>0</v>
      </c>
    </row>
    <row r="37" spans="1:19" ht="20.100000000000001" customHeight="1" x14ac:dyDescent="0.25">
      <c r="A37" s="65"/>
      <c r="B37" s="66"/>
      <c r="C37" s="65"/>
      <c r="D37" s="66"/>
      <c r="E37" s="67"/>
      <c r="F37" s="67"/>
      <c r="G37" s="67"/>
      <c r="H37" s="67"/>
      <c r="I37" s="67"/>
      <c r="J37" s="67"/>
      <c r="K37" s="67"/>
      <c r="L37" s="67"/>
      <c r="M37" s="68"/>
      <c r="N37" s="69"/>
      <c r="O37" s="70"/>
      <c r="P37" s="71"/>
      <c r="Q37" s="13">
        <f t="shared" si="0"/>
        <v>0</v>
      </c>
      <c r="S37" s="27">
        <f t="shared" si="1"/>
        <v>0</v>
      </c>
    </row>
    <row r="38" spans="1:19" ht="20.100000000000001" customHeight="1" x14ac:dyDescent="0.25">
      <c r="A38" s="65"/>
      <c r="B38" s="66"/>
      <c r="C38" s="65"/>
      <c r="D38" s="66"/>
      <c r="E38" s="67"/>
      <c r="F38" s="67"/>
      <c r="G38" s="67"/>
      <c r="H38" s="67"/>
      <c r="I38" s="67"/>
      <c r="J38" s="67"/>
      <c r="K38" s="67"/>
      <c r="L38" s="67"/>
      <c r="M38" s="68"/>
      <c r="N38" s="69"/>
      <c r="O38" s="70"/>
      <c r="P38" s="71"/>
      <c r="Q38" s="13">
        <f t="shared" si="0"/>
        <v>0</v>
      </c>
      <c r="S38" s="27">
        <f t="shared" si="1"/>
        <v>0</v>
      </c>
    </row>
    <row r="39" spans="1:19" ht="20.100000000000001" customHeight="1" x14ac:dyDescent="0.25">
      <c r="A39" s="65"/>
      <c r="B39" s="66"/>
      <c r="C39" s="65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69"/>
      <c r="O39" s="70"/>
      <c r="P39" s="71"/>
      <c r="Q39" s="13">
        <f t="shared" si="0"/>
        <v>0</v>
      </c>
      <c r="S39" s="27">
        <f t="shared" si="1"/>
        <v>0</v>
      </c>
    </row>
    <row r="40" spans="1:19" ht="20.100000000000001" customHeight="1" x14ac:dyDescent="0.25">
      <c r="A40" s="65"/>
      <c r="B40" s="66"/>
      <c r="C40" s="65"/>
      <c r="D40" s="66"/>
      <c r="E40" s="67"/>
      <c r="F40" s="67"/>
      <c r="G40" s="67"/>
      <c r="H40" s="67"/>
      <c r="I40" s="67"/>
      <c r="J40" s="67"/>
      <c r="K40" s="67"/>
      <c r="L40" s="67"/>
      <c r="M40" s="68"/>
      <c r="N40" s="69"/>
      <c r="O40" s="70"/>
      <c r="P40" s="71"/>
      <c r="Q40" s="13">
        <f t="shared" si="0"/>
        <v>0</v>
      </c>
      <c r="S40" s="27">
        <f t="shared" si="1"/>
        <v>0</v>
      </c>
    </row>
    <row r="41" spans="1:19" ht="20.100000000000001" customHeight="1" x14ac:dyDescent="0.25">
      <c r="A41" s="65"/>
      <c r="B41" s="66"/>
      <c r="C41" s="65"/>
      <c r="D41" s="66"/>
      <c r="E41" s="67"/>
      <c r="F41" s="67"/>
      <c r="G41" s="67"/>
      <c r="H41" s="67"/>
      <c r="I41" s="67"/>
      <c r="J41" s="67"/>
      <c r="K41" s="67"/>
      <c r="L41" s="67"/>
      <c r="M41" s="68"/>
      <c r="N41" s="69"/>
      <c r="O41" s="70"/>
      <c r="P41" s="71"/>
      <c r="Q41" s="13">
        <f t="shared" si="0"/>
        <v>0</v>
      </c>
      <c r="S41" s="27">
        <f t="shared" si="1"/>
        <v>0</v>
      </c>
    </row>
    <row r="42" spans="1:19" ht="20.100000000000001" customHeight="1" x14ac:dyDescent="0.25">
      <c r="A42" s="65"/>
      <c r="B42" s="66"/>
      <c r="C42" s="65"/>
      <c r="D42" s="66"/>
      <c r="E42" s="67"/>
      <c r="F42" s="67"/>
      <c r="G42" s="67"/>
      <c r="H42" s="67"/>
      <c r="I42" s="67"/>
      <c r="J42" s="67"/>
      <c r="K42" s="67"/>
      <c r="L42" s="67"/>
      <c r="M42" s="68"/>
      <c r="N42" s="69"/>
      <c r="O42" s="70"/>
      <c r="P42" s="71"/>
      <c r="Q42" s="13">
        <f t="shared" si="0"/>
        <v>0</v>
      </c>
      <c r="S42" s="27">
        <f t="shared" si="1"/>
        <v>0</v>
      </c>
    </row>
    <row r="43" spans="1:19" ht="20.100000000000001" customHeight="1" x14ac:dyDescent="0.25">
      <c r="A43" s="65"/>
      <c r="B43" s="66"/>
      <c r="C43" s="65"/>
      <c r="D43" s="66"/>
      <c r="E43" s="67"/>
      <c r="F43" s="67"/>
      <c r="G43" s="67"/>
      <c r="H43" s="67"/>
      <c r="I43" s="67"/>
      <c r="J43" s="67"/>
      <c r="K43" s="67"/>
      <c r="L43" s="67"/>
      <c r="M43" s="68"/>
      <c r="N43" s="69"/>
      <c r="O43" s="70"/>
      <c r="P43" s="71"/>
      <c r="Q43" s="13">
        <f t="shared" si="0"/>
        <v>0</v>
      </c>
      <c r="S43" s="27">
        <f t="shared" si="1"/>
        <v>0</v>
      </c>
    </row>
    <row r="44" spans="1:19" ht="20.100000000000001" customHeight="1" x14ac:dyDescent="0.25">
      <c r="A44" s="65"/>
      <c r="B44" s="66"/>
      <c r="C44" s="65"/>
      <c r="D44" s="66"/>
      <c r="E44" s="67"/>
      <c r="F44" s="67"/>
      <c r="G44" s="67"/>
      <c r="H44" s="67"/>
      <c r="I44" s="67"/>
      <c r="J44" s="67"/>
      <c r="K44" s="67"/>
      <c r="L44" s="67"/>
      <c r="M44" s="68"/>
      <c r="N44" s="69"/>
      <c r="O44" s="70"/>
      <c r="P44" s="71"/>
      <c r="Q44" s="13">
        <f t="shared" si="0"/>
        <v>0</v>
      </c>
      <c r="S44" s="27">
        <f t="shared" si="1"/>
        <v>0</v>
      </c>
    </row>
    <row r="45" spans="1:19" ht="20.100000000000001" customHeight="1" x14ac:dyDescent="0.25">
      <c r="A45" s="65"/>
      <c r="B45" s="66"/>
      <c r="C45" s="65"/>
      <c r="D45" s="66"/>
      <c r="E45" s="67"/>
      <c r="F45" s="67"/>
      <c r="G45" s="67"/>
      <c r="H45" s="67"/>
      <c r="I45" s="67"/>
      <c r="J45" s="67"/>
      <c r="K45" s="67"/>
      <c r="L45" s="67"/>
      <c r="M45" s="68"/>
      <c r="N45" s="69"/>
      <c r="O45" s="70"/>
      <c r="P45" s="71"/>
      <c r="Q45" s="13">
        <f t="shared" si="0"/>
        <v>0</v>
      </c>
      <c r="S45" s="27">
        <f t="shared" si="1"/>
        <v>0</v>
      </c>
    </row>
    <row r="46" spans="1:19" ht="20.100000000000001" customHeight="1" x14ac:dyDescent="0.25">
      <c r="A46" s="65"/>
      <c r="B46" s="66"/>
      <c r="C46" s="65"/>
      <c r="D46" s="66"/>
      <c r="E46" s="67"/>
      <c r="F46" s="67"/>
      <c r="G46" s="67"/>
      <c r="H46" s="67"/>
      <c r="I46" s="67"/>
      <c r="J46" s="67"/>
      <c r="K46" s="67"/>
      <c r="L46" s="67"/>
      <c r="M46" s="68"/>
      <c r="N46" s="69"/>
      <c r="O46" s="70"/>
      <c r="P46" s="71"/>
      <c r="Q46" s="13">
        <f t="shared" si="0"/>
        <v>0</v>
      </c>
      <c r="S46" s="27">
        <f t="shared" si="1"/>
        <v>0</v>
      </c>
    </row>
    <row r="47" spans="1:19" ht="20.100000000000001" customHeight="1" x14ac:dyDescent="0.25">
      <c r="A47" s="65"/>
      <c r="B47" s="66"/>
      <c r="C47" s="65"/>
      <c r="D47" s="66"/>
      <c r="E47" s="67"/>
      <c r="F47" s="67"/>
      <c r="G47" s="67"/>
      <c r="H47" s="67"/>
      <c r="I47" s="67"/>
      <c r="J47" s="67"/>
      <c r="K47" s="67"/>
      <c r="L47" s="67"/>
      <c r="M47" s="68"/>
      <c r="N47" s="69"/>
      <c r="O47" s="70"/>
      <c r="P47" s="71"/>
      <c r="Q47" s="13">
        <f t="shared" si="0"/>
        <v>0</v>
      </c>
      <c r="S47" s="27">
        <f t="shared" si="1"/>
        <v>0</v>
      </c>
    </row>
    <row r="48" spans="1:19" ht="20.100000000000001" customHeight="1" x14ac:dyDescent="0.25">
      <c r="A48" s="65"/>
      <c r="B48" s="66"/>
      <c r="C48" s="65"/>
      <c r="D48" s="66"/>
      <c r="E48" s="67"/>
      <c r="F48" s="67"/>
      <c r="G48" s="67"/>
      <c r="H48" s="67"/>
      <c r="I48" s="67"/>
      <c r="J48" s="67"/>
      <c r="K48" s="67"/>
      <c r="L48" s="67"/>
      <c r="M48" s="68"/>
      <c r="N48" s="69"/>
      <c r="O48" s="70"/>
      <c r="P48" s="71"/>
      <c r="Q48" s="13">
        <f t="shared" si="0"/>
        <v>0</v>
      </c>
      <c r="S48" s="27">
        <f t="shared" si="1"/>
        <v>0</v>
      </c>
    </row>
    <row r="49" spans="1:19" ht="20.100000000000001" customHeight="1" x14ac:dyDescent="0.25">
      <c r="A49" s="65"/>
      <c r="B49" s="66"/>
      <c r="C49" s="65"/>
      <c r="D49" s="66"/>
      <c r="E49" s="67"/>
      <c r="F49" s="67"/>
      <c r="G49" s="67"/>
      <c r="H49" s="67"/>
      <c r="I49" s="67"/>
      <c r="J49" s="67"/>
      <c r="K49" s="67"/>
      <c r="L49" s="67"/>
      <c r="M49" s="68"/>
      <c r="N49" s="69"/>
      <c r="O49" s="70"/>
      <c r="P49" s="71"/>
      <c r="Q49" s="13">
        <f t="shared" si="0"/>
        <v>0</v>
      </c>
      <c r="S49" s="27">
        <f t="shared" si="1"/>
        <v>0</v>
      </c>
    </row>
    <row r="50" spans="1:19" ht="20.100000000000001" customHeight="1" x14ac:dyDescent="0.25">
      <c r="A50" s="65"/>
      <c r="B50" s="66"/>
      <c r="C50" s="65"/>
      <c r="D50" s="66"/>
      <c r="E50" s="67"/>
      <c r="F50" s="67"/>
      <c r="G50" s="67"/>
      <c r="H50" s="67"/>
      <c r="I50" s="67"/>
      <c r="J50" s="67"/>
      <c r="K50" s="67"/>
      <c r="L50" s="67"/>
      <c r="M50" s="68"/>
      <c r="N50" s="69"/>
      <c r="O50" s="67"/>
      <c r="P50" s="67"/>
      <c r="Q50" s="13">
        <f t="shared" si="0"/>
        <v>0</v>
      </c>
      <c r="S50" s="27">
        <f t="shared" si="1"/>
        <v>0</v>
      </c>
    </row>
  </sheetData>
  <mergeCells count="284">
    <mergeCell ref="B4:D4"/>
    <mergeCell ref="F4:G4"/>
    <mergeCell ref="H4:I4"/>
    <mergeCell ref="J4:K4"/>
    <mergeCell ref="L4:M4"/>
    <mergeCell ref="N4:O4"/>
    <mergeCell ref="A1:O1"/>
    <mergeCell ref="A2:G2"/>
    <mergeCell ref="H2:O2"/>
    <mergeCell ref="B3:D3"/>
    <mergeCell ref="F3:G3"/>
    <mergeCell ref="H3:I3"/>
    <mergeCell ref="L3:M3"/>
    <mergeCell ref="N3:O3"/>
    <mergeCell ref="O7:P7"/>
    <mergeCell ref="A8:B8"/>
    <mergeCell ref="C8:D8"/>
    <mergeCell ref="E8:J8"/>
    <mergeCell ref="K8:L8"/>
    <mergeCell ref="M8:N8"/>
    <mergeCell ref="O8:P8"/>
    <mergeCell ref="B5:D5"/>
    <mergeCell ref="H5:I5"/>
    <mergeCell ref="J5:K5"/>
    <mergeCell ref="L5:M5"/>
    <mergeCell ref="N5:O5"/>
    <mergeCell ref="A7:B7"/>
    <mergeCell ref="C7:D7"/>
    <mergeCell ref="E7:J7"/>
    <mergeCell ref="K7:L7"/>
    <mergeCell ref="M7:N7"/>
    <mergeCell ref="F5:G5"/>
    <mergeCell ref="A10:B10"/>
    <mergeCell ref="C10:D10"/>
    <mergeCell ref="E10:J10"/>
    <mergeCell ref="K10:L10"/>
    <mergeCell ref="M10:N10"/>
    <mergeCell ref="O10:P10"/>
    <mergeCell ref="A9:B9"/>
    <mergeCell ref="C9:D9"/>
    <mergeCell ref="E9:J9"/>
    <mergeCell ref="K9:L9"/>
    <mergeCell ref="M9:N9"/>
    <mergeCell ref="O9:P9"/>
    <mergeCell ref="A12:B12"/>
    <mergeCell ref="C12:D12"/>
    <mergeCell ref="E12:J12"/>
    <mergeCell ref="K12:L12"/>
    <mergeCell ref="M12:N12"/>
    <mergeCell ref="O12:P12"/>
    <mergeCell ref="A11:B11"/>
    <mergeCell ref="C11:D11"/>
    <mergeCell ref="E11:J11"/>
    <mergeCell ref="K11:L11"/>
    <mergeCell ref="M11:N11"/>
    <mergeCell ref="O11:P11"/>
    <mergeCell ref="A14:B14"/>
    <mergeCell ref="C14:D14"/>
    <mergeCell ref="E14:J14"/>
    <mergeCell ref="K14:L14"/>
    <mergeCell ref="M14:N14"/>
    <mergeCell ref="O14:P14"/>
    <mergeCell ref="A13:B13"/>
    <mergeCell ref="C13:D13"/>
    <mergeCell ref="E13:J13"/>
    <mergeCell ref="K13:L13"/>
    <mergeCell ref="M13:N13"/>
    <mergeCell ref="O13:P13"/>
    <mergeCell ref="A16:B16"/>
    <mergeCell ref="C16:D16"/>
    <mergeCell ref="E16:J16"/>
    <mergeCell ref="K16:L16"/>
    <mergeCell ref="M16:N16"/>
    <mergeCell ref="O16:P16"/>
    <mergeCell ref="A15:B15"/>
    <mergeCell ref="C15:D15"/>
    <mergeCell ref="E15:J15"/>
    <mergeCell ref="K15:L15"/>
    <mergeCell ref="M15:N15"/>
    <mergeCell ref="O15:P15"/>
    <mergeCell ref="A18:B18"/>
    <mergeCell ref="C18:D18"/>
    <mergeCell ref="E18:J18"/>
    <mergeCell ref="K18:L18"/>
    <mergeCell ref="M18:N18"/>
    <mergeCell ref="O18:P18"/>
    <mergeCell ref="A17:B17"/>
    <mergeCell ref="C17:D17"/>
    <mergeCell ref="E17:J17"/>
    <mergeCell ref="K17:L17"/>
    <mergeCell ref="M17:N17"/>
    <mergeCell ref="O17:P17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O19:P19"/>
    <mergeCell ref="A22:B22"/>
    <mergeCell ref="C22:D22"/>
    <mergeCell ref="E22:J22"/>
    <mergeCell ref="K22:L22"/>
    <mergeCell ref="M22:N22"/>
    <mergeCell ref="O22:P22"/>
    <mergeCell ref="A21:B21"/>
    <mergeCell ref="C21:D21"/>
    <mergeCell ref="E21:J21"/>
    <mergeCell ref="K21:L21"/>
    <mergeCell ref="M21:N21"/>
    <mergeCell ref="O21:P21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O23:P23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5:P25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7:P27"/>
    <mergeCell ref="A30:B30"/>
    <mergeCell ref="C30:D30"/>
    <mergeCell ref="E30:J30"/>
    <mergeCell ref="K30:L30"/>
    <mergeCell ref="M30:N30"/>
    <mergeCell ref="O30:P30"/>
    <mergeCell ref="A29:B29"/>
    <mergeCell ref="C29:D29"/>
    <mergeCell ref="E29:J29"/>
    <mergeCell ref="K29:L29"/>
    <mergeCell ref="M29:N29"/>
    <mergeCell ref="O29:P29"/>
    <mergeCell ref="A32:B32"/>
    <mergeCell ref="C32:D32"/>
    <mergeCell ref="E32:J32"/>
    <mergeCell ref="K32:L32"/>
    <mergeCell ref="M32:N32"/>
    <mergeCell ref="O32:P32"/>
    <mergeCell ref="A31:B31"/>
    <mergeCell ref="C31:D31"/>
    <mergeCell ref="E31:J31"/>
    <mergeCell ref="K31:L31"/>
    <mergeCell ref="M31:N31"/>
    <mergeCell ref="O31:P31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3:P33"/>
    <mergeCell ref="A36:B36"/>
    <mergeCell ref="C36:D36"/>
    <mergeCell ref="E36:J36"/>
    <mergeCell ref="K36:L36"/>
    <mergeCell ref="M36:N36"/>
    <mergeCell ref="O36:P36"/>
    <mergeCell ref="A35:B35"/>
    <mergeCell ref="C35:D35"/>
    <mergeCell ref="E35:J35"/>
    <mergeCell ref="K35:L35"/>
    <mergeCell ref="M35:N35"/>
    <mergeCell ref="O35:P35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O37:P37"/>
    <mergeCell ref="A40:B40"/>
    <mergeCell ref="C40:D40"/>
    <mergeCell ref="E40:J40"/>
    <mergeCell ref="K40:L40"/>
    <mergeCell ref="M40:N40"/>
    <mergeCell ref="O40:P40"/>
    <mergeCell ref="A39:B39"/>
    <mergeCell ref="C39:D39"/>
    <mergeCell ref="E39:J39"/>
    <mergeCell ref="K39:L39"/>
    <mergeCell ref="M39:N39"/>
    <mergeCell ref="O39:P39"/>
    <mergeCell ref="A42:B42"/>
    <mergeCell ref="C42:D42"/>
    <mergeCell ref="E42:J42"/>
    <mergeCell ref="K42:L42"/>
    <mergeCell ref="M42:N42"/>
    <mergeCell ref="O42:P42"/>
    <mergeCell ref="A41:B41"/>
    <mergeCell ref="C41:D41"/>
    <mergeCell ref="E41:J41"/>
    <mergeCell ref="K41:L41"/>
    <mergeCell ref="M41:N41"/>
    <mergeCell ref="O41:P41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3:P43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5:P45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7:P4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0"/>
  <sheetViews>
    <sheetView zoomScale="90" zoomScaleNormal="90" workbookViewId="0">
      <selection activeCell="K9" sqref="K9:L9"/>
    </sheetView>
  </sheetViews>
  <sheetFormatPr defaultRowHeight="15" x14ac:dyDescent="0.25"/>
  <cols>
    <col min="9" max="9" width="11" bestFit="1" customWidth="1"/>
    <col min="18" max="18" width="11.7109375" customWidth="1"/>
    <col min="19" max="19" width="9.7109375" style="24" bestFit="1" customWidth="1"/>
  </cols>
  <sheetData>
    <row r="1" spans="1:19" ht="24" thickBot="1" x14ac:dyDescent="0.4">
      <c r="A1" s="87" t="s">
        <v>54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9" ht="18.75" x14ac:dyDescent="0.3">
      <c r="A2" s="88" t="s">
        <v>7</v>
      </c>
      <c r="B2" s="89"/>
      <c r="C2" s="89"/>
      <c r="D2" s="89"/>
      <c r="E2" s="89"/>
      <c r="F2" s="89"/>
      <c r="G2" s="90"/>
      <c r="H2" s="88" t="s">
        <v>17</v>
      </c>
      <c r="I2" s="89"/>
      <c r="J2" s="89"/>
      <c r="K2" s="89"/>
      <c r="L2" s="89"/>
      <c r="M2" s="89"/>
      <c r="N2" s="89"/>
      <c r="O2" s="89"/>
      <c r="P2" s="9"/>
      <c r="Q2" s="14">
        <f>MAX(Q8:Q50)+250</f>
        <v>7757</v>
      </c>
      <c r="R2" s="11"/>
      <c r="S2" s="25">
        <f>MAX(S8:S50)</f>
        <v>45425</v>
      </c>
    </row>
    <row r="3" spans="1:19" x14ac:dyDescent="0.25">
      <c r="A3" s="1" t="s">
        <v>8</v>
      </c>
      <c r="B3" s="82" t="s">
        <v>52</v>
      </c>
      <c r="C3" s="82"/>
      <c r="D3" s="82"/>
      <c r="E3" s="4" t="s">
        <v>11</v>
      </c>
      <c r="F3" s="82" t="s">
        <v>53</v>
      </c>
      <c r="G3" s="83"/>
      <c r="H3" s="91" t="s">
        <v>18</v>
      </c>
      <c r="I3" s="92"/>
      <c r="J3" s="21">
        <v>250</v>
      </c>
      <c r="K3" s="22" t="s">
        <v>37</v>
      </c>
      <c r="L3" s="92" t="s">
        <v>20</v>
      </c>
      <c r="M3" s="92"/>
      <c r="N3" s="82"/>
      <c r="O3" s="82"/>
      <c r="P3" s="10"/>
    </row>
    <row r="4" spans="1:19" x14ac:dyDescent="0.25">
      <c r="A4" s="1" t="s">
        <v>125</v>
      </c>
      <c r="B4" s="82" t="s">
        <v>51</v>
      </c>
      <c r="C4" s="82"/>
      <c r="D4" s="82"/>
      <c r="E4" s="4" t="s">
        <v>22</v>
      </c>
      <c r="F4" s="82">
        <v>2001</v>
      </c>
      <c r="G4" s="83"/>
      <c r="H4" s="91" t="s">
        <v>19</v>
      </c>
      <c r="I4" s="92"/>
      <c r="J4" s="82"/>
      <c r="K4" s="82"/>
      <c r="L4" s="92" t="s">
        <v>27</v>
      </c>
      <c r="M4" s="92"/>
      <c r="N4" s="82"/>
      <c r="O4" s="82"/>
      <c r="P4" s="10"/>
    </row>
    <row r="5" spans="1:19" ht="15.75" thickBot="1" x14ac:dyDescent="0.3">
      <c r="A5" s="3"/>
      <c r="B5" s="74"/>
      <c r="C5" s="74"/>
      <c r="D5" s="74"/>
      <c r="E5" s="8" t="s">
        <v>92</v>
      </c>
      <c r="F5" s="74" t="s">
        <v>102</v>
      </c>
      <c r="G5" s="81"/>
      <c r="H5" s="104"/>
      <c r="I5" s="97"/>
      <c r="J5" s="74"/>
      <c r="K5" s="74"/>
      <c r="L5" s="97" t="s">
        <v>28</v>
      </c>
      <c r="M5" s="97"/>
      <c r="N5" s="74"/>
      <c r="O5" s="74"/>
      <c r="P5" s="6"/>
      <c r="R5" s="12">
        <f>LOOKUP(2,1/(1-ISBLANK(K:K)),K:K)</f>
        <v>7507</v>
      </c>
    </row>
    <row r="6" spans="1:19" ht="9.9499999999999993" customHeight="1" x14ac:dyDescent="0.25"/>
    <row r="7" spans="1:19" s="7" customFormat="1" ht="30" customHeight="1" x14ac:dyDescent="0.25">
      <c r="A7" s="72" t="s">
        <v>12</v>
      </c>
      <c r="B7" s="73"/>
      <c r="C7" s="77" t="s">
        <v>24</v>
      </c>
      <c r="D7" s="78"/>
      <c r="E7" s="79" t="s">
        <v>25</v>
      </c>
      <c r="F7" s="80"/>
      <c r="G7" s="80"/>
      <c r="H7" s="80"/>
      <c r="I7" s="80"/>
      <c r="J7" s="80"/>
      <c r="K7" s="80" t="s">
        <v>127</v>
      </c>
      <c r="L7" s="80"/>
      <c r="M7" s="72" t="s">
        <v>14</v>
      </c>
      <c r="N7" s="73"/>
      <c r="O7" s="72" t="s">
        <v>26</v>
      </c>
      <c r="P7" s="73"/>
      <c r="S7" s="26"/>
    </row>
    <row r="8" spans="1:19" ht="20.100000000000001" customHeight="1" x14ac:dyDescent="0.25">
      <c r="A8" s="65">
        <v>45090</v>
      </c>
      <c r="B8" s="66"/>
      <c r="C8" s="65" t="s">
        <v>154</v>
      </c>
      <c r="D8" s="66"/>
      <c r="E8" s="67" t="s">
        <v>176</v>
      </c>
      <c r="F8" s="67"/>
      <c r="G8" s="67"/>
      <c r="H8" s="67"/>
      <c r="I8" s="67"/>
      <c r="J8" s="67"/>
      <c r="K8" s="67">
        <v>7507</v>
      </c>
      <c r="L8" s="67"/>
      <c r="M8" s="68" t="s">
        <v>164</v>
      </c>
      <c r="N8" s="69"/>
      <c r="O8" s="68"/>
      <c r="P8" s="69"/>
      <c r="Q8" s="13">
        <f>IF(C8="y",K8*1,0)</f>
        <v>7507</v>
      </c>
      <c r="S8" s="27">
        <f>IF(C8="y",A8*1,0)</f>
        <v>45090</v>
      </c>
    </row>
    <row r="9" spans="1:19" ht="20.100000000000001" customHeight="1" x14ac:dyDescent="0.25">
      <c r="A9" s="65">
        <v>45425</v>
      </c>
      <c r="B9" s="66"/>
      <c r="C9" s="65" t="s">
        <v>243</v>
      </c>
      <c r="D9" s="66"/>
      <c r="E9" s="67" t="s">
        <v>278</v>
      </c>
      <c r="F9" s="67"/>
      <c r="G9" s="67"/>
      <c r="H9" s="67"/>
      <c r="I9" s="67"/>
      <c r="J9" s="67"/>
      <c r="K9" s="67"/>
      <c r="L9" s="67"/>
      <c r="M9" s="68" t="s">
        <v>227</v>
      </c>
      <c r="N9" s="69"/>
      <c r="O9" s="70"/>
      <c r="P9" s="71"/>
      <c r="Q9" s="13">
        <f t="shared" ref="Q9:Q50" si="0">IF(C9="y",K9*1,0)</f>
        <v>0</v>
      </c>
      <c r="S9" s="27">
        <f>IF(C9="y",A9*1,0)</f>
        <v>45425</v>
      </c>
    </row>
    <row r="10" spans="1:19" ht="20.100000000000001" customHeight="1" x14ac:dyDescent="0.25">
      <c r="A10" s="65"/>
      <c r="B10" s="66"/>
      <c r="C10" s="65"/>
      <c r="D10" s="66"/>
      <c r="E10" s="67"/>
      <c r="F10" s="67"/>
      <c r="G10" s="67"/>
      <c r="H10" s="67"/>
      <c r="I10" s="67"/>
      <c r="J10" s="67"/>
      <c r="K10" s="67"/>
      <c r="L10" s="67"/>
      <c r="M10" s="68"/>
      <c r="N10" s="69"/>
      <c r="O10" s="70"/>
      <c r="P10" s="71"/>
      <c r="Q10" s="13">
        <f t="shared" si="0"/>
        <v>0</v>
      </c>
      <c r="S10" s="27">
        <f t="shared" ref="S10:S50" si="1">IF(C10="y",A10*1,0)</f>
        <v>0</v>
      </c>
    </row>
    <row r="11" spans="1:19" ht="20.100000000000001" customHeight="1" x14ac:dyDescent="0.25">
      <c r="A11" s="65"/>
      <c r="B11" s="66"/>
      <c r="C11" s="65"/>
      <c r="D11" s="66"/>
      <c r="E11" s="67"/>
      <c r="F11" s="67"/>
      <c r="G11" s="67"/>
      <c r="H11" s="67"/>
      <c r="I11" s="67"/>
      <c r="J11" s="67"/>
      <c r="K11" s="67"/>
      <c r="L11" s="67"/>
      <c r="M11" s="68"/>
      <c r="N11" s="69"/>
      <c r="O11" s="70"/>
      <c r="P11" s="71"/>
      <c r="Q11" s="13">
        <f t="shared" si="0"/>
        <v>0</v>
      </c>
      <c r="S11" s="27">
        <f t="shared" si="1"/>
        <v>0</v>
      </c>
    </row>
    <row r="12" spans="1:19" ht="20.100000000000001" customHeight="1" x14ac:dyDescent="0.25">
      <c r="A12" s="65"/>
      <c r="B12" s="66"/>
      <c r="C12" s="65"/>
      <c r="D12" s="66"/>
      <c r="E12" s="67"/>
      <c r="F12" s="67"/>
      <c r="G12" s="67"/>
      <c r="H12" s="67"/>
      <c r="I12" s="67"/>
      <c r="J12" s="67"/>
      <c r="K12" s="67"/>
      <c r="L12" s="67"/>
      <c r="M12" s="68"/>
      <c r="N12" s="69"/>
      <c r="O12" s="70"/>
      <c r="P12" s="71"/>
      <c r="Q12" s="13">
        <f t="shared" si="0"/>
        <v>0</v>
      </c>
      <c r="S12" s="27">
        <f t="shared" si="1"/>
        <v>0</v>
      </c>
    </row>
    <row r="13" spans="1:19" ht="20.100000000000001" customHeight="1" x14ac:dyDescent="0.25">
      <c r="A13" s="65"/>
      <c r="B13" s="66"/>
      <c r="C13" s="65"/>
      <c r="D13" s="66"/>
      <c r="E13" s="67"/>
      <c r="F13" s="67"/>
      <c r="G13" s="67"/>
      <c r="H13" s="67"/>
      <c r="I13" s="67"/>
      <c r="J13" s="67"/>
      <c r="K13" s="67"/>
      <c r="L13" s="67"/>
      <c r="M13" s="68"/>
      <c r="N13" s="69"/>
      <c r="O13" s="70"/>
      <c r="P13" s="71"/>
      <c r="Q13" s="13">
        <f t="shared" si="0"/>
        <v>0</v>
      </c>
      <c r="S13" s="27">
        <f t="shared" si="1"/>
        <v>0</v>
      </c>
    </row>
    <row r="14" spans="1:19" ht="20.100000000000001" customHeight="1" x14ac:dyDescent="0.25">
      <c r="A14" s="65"/>
      <c r="B14" s="66"/>
      <c r="C14" s="65"/>
      <c r="D14" s="66"/>
      <c r="E14" s="67"/>
      <c r="F14" s="67"/>
      <c r="G14" s="67"/>
      <c r="H14" s="67"/>
      <c r="I14" s="67"/>
      <c r="J14" s="67"/>
      <c r="K14" s="67"/>
      <c r="L14" s="67"/>
      <c r="M14" s="68"/>
      <c r="N14" s="69"/>
      <c r="O14" s="70"/>
      <c r="P14" s="71"/>
      <c r="Q14" s="13">
        <f t="shared" si="0"/>
        <v>0</v>
      </c>
      <c r="S14" s="27">
        <f t="shared" si="1"/>
        <v>0</v>
      </c>
    </row>
    <row r="15" spans="1:19" ht="20.100000000000001" customHeight="1" x14ac:dyDescent="0.25">
      <c r="A15" s="65"/>
      <c r="B15" s="66"/>
      <c r="C15" s="65"/>
      <c r="D15" s="66"/>
      <c r="E15" s="67"/>
      <c r="F15" s="67"/>
      <c r="G15" s="67"/>
      <c r="H15" s="67"/>
      <c r="I15" s="67"/>
      <c r="J15" s="67"/>
      <c r="K15" s="67"/>
      <c r="L15" s="67"/>
      <c r="M15" s="68"/>
      <c r="N15" s="69"/>
      <c r="O15" s="70"/>
      <c r="P15" s="71"/>
      <c r="Q15" s="13">
        <f t="shared" si="0"/>
        <v>0</v>
      </c>
      <c r="S15" s="27">
        <f t="shared" si="1"/>
        <v>0</v>
      </c>
    </row>
    <row r="16" spans="1:19" ht="20.100000000000001" customHeight="1" x14ac:dyDescent="0.25">
      <c r="A16" s="65"/>
      <c r="B16" s="66"/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69"/>
      <c r="O16" s="70"/>
      <c r="P16" s="71"/>
      <c r="Q16" s="13">
        <f t="shared" si="0"/>
        <v>0</v>
      </c>
      <c r="S16" s="27">
        <f t="shared" si="1"/>
        <v>0</v>
      </c>
    </row>
    <row r="17" spans="1:19" ht="20.100000000000001" customHeight="1" x14ac:dyDescent="0.25">
      <c r="A17" s="65"/>
      <c r="B17" s="66"/>
      <c r="C17" s="65"/>
      <c r="D17" s="66"/>
      <c r="E17" s="67"/>
      <c r="F17" s="67"/>
      <c r="G17" s="67"/>
      <c r="H17" s="67"/>
      <c r="I17" s="67"/>
      <c r="J17" s="67"/>
      <c r="K17" s="67"/>
      <c r="L17" s="67"/>
      <c r="M17" s="68"/>
      <c r="N17" s="69"/>
      <c r="O17" s="70"/>
      <c r="P17" s="71"/>
      <c r="Q17" s="13">
        <f t="shared" si="0"/>
        <v>0</v>
      </c>
      <c r="S17" s="27">
        <f t="shared" si="1"/>
        <v>0</v>
      </c>
    </row>
    <row r="18" spans="1:19" ht="20.100000000000001" customHeight="1" x14ac:dyDescent="0.25">
      <c r="A18" s="65"/>
      <c r="B18" s="66"/>
      <c r="C18" s="65"/>
      <c r="D18" s="66"/>
      <c r="E18" s="67"/>
      <c r="F18" s="67"/>
      <c r="G18" s="67"/>
      <c r="H18" s="67"/>
      <c r="I18" s="67"/>
      <c r="J18" s="67"/>
      <c r="K18" s="67"/>
      <c r="L18" s="67"/>
      <c r="M18" s="68"/>
      <c r="N18" s="69"/>
      <c r="O18" s="70"/>
      <c r="P18" s="71"/>
      <c r="Q18" s="13">
        <f t="shared" si="0"/>
        <v>0</v>
      </c>
      <c r="S18" s="27">
        <f t="shared" si="1"/>
        <v>0</v>
      </c>
    </row>
    <row r="19" spans="1:19" ht="20.100000000000001" customHeight="1" x14ac:dyDescent="0.25">
      <c r="A19" s="65"/>
      <c r="B19" s="66"/>
      <c r="C19" s="65"/>
      <c r="D19" s="66"/>
      <c r="E19" s="67"/>
      <c r="F19" s="67"/>
      <c r="G19" s="67"/>
      <c r="H19" s="67"/>
      <c r="I19" s="67"/>
      <c r="J19" s="67"/>
      <c r="K19" s="67"/>
      <c r="L19" s="67"/>
      <c r="M19" s="68"/>
      <c r="N19" s="69"/>
      <c r="O19" s="70"/>
      <c r="P19" s="71"/>
      <c r="Q19" s="13">
        <f t="shared" si="0"/>
        <v>0</v>
      </c>
      <c r="S19" s="27">
        <f t="shared" si="1"/>
        <v>0</v>
      </c>
    </row>
    <row r="20" spans="1:19" ht="20.100000000000001" customHeight="1" x14ac:dyDescent="0.25">
      <c r="A20" s="65"/>
      <c r="B20" s="66"/>
      <c r="C20" s="65"/>
      <c r="D20" s="66"/>
      <c r="E20" s="67"/>
      <c r="F20" s="67"/>
      <c r="G20" s="67"/>
      <c r="H20" s="67"/>
      <c r="I20" s="67"/>
      <c r="J20" s="67"/>
      <c r="K20" s="67"/>
      <c r="L20" s="67"/>
      <c r="M20" s="68"/>
      <c r="N20" s="69"/>
      <c r="O20" s="70"/>
      <c r="P20" s="71"/>
      <c r="Q20" s="13">
        <f t="shared" si="0"/>
        <v>0</v>
      </c>
      <c r="S20" s="27">
        <f t="shared" si="1"/>
        <v>0</v>
      </c>
    </row>
    <row r="21" spans="1:19" ht="20.100000000000001" customHeight="1" x14ac:dyDescent="0.25">
      <c r="A21" s="65"/>
      <c r="B21" s="66"/>
      <c r="C21" s="65"/>
      <c r="D21" s="66"/>
      <c r="E21" s="67"/>
      <c r="F21" s="67"/>
      <c r="G21" s="67"/>
      <c r="H21" s="67"/>
      <c r="I21" s="67"/>
      <c r="J21" s="67"/>
      <c r="K21" s="67"/>
      <c r="L21" s="67"/>
      <c r="M21" s="68"/>
      <c r="N21" s="69"/>
      <c r="O21" s="70"/>
      <c r="P21" s="71"/>
      <c r="Q21" s="13">
        <f t="shared" si="0"/>
        <v>0</v>
      </c>
      <c r="S21" s="27">
        <f t="shared" si="1"/>
        <v>0</v>
      </c>
    </row>
    <row r="22" spans="1:19" ht="20.100000000000001" customHeight="1" x14ac:dyDescent="0.25">
      <c r="A22" s="65"/>
      <c r="B22" s="66"/>
      <c r="C22" s="65"/>
      <c r="D22" s="66"/>
      <c r="E22" s="67"/>
      <c r="F22" s="67"/>
      <c r="G22" s="67"/>
      <c r="H22" s="67"/>
      <c r="I22" s="67"/>
      <c r="J22" s="67"/>
      <c r="K22" s="67"/>
      <c r="L22" s="67"/>
      <c r="M22" s="68"/>
      <c r="N22" s="69"/>
      <c r="O22" s="70"/>
      <c r="P22" s="71"/>
      <c r="Q22" s="13">
        <f t="shared" si="0"/>
        <v>0</v>
      </c>
      <c r="S22" s="27">
        <f t="shared" si="1"/>
        <v>0</v>
      </c>
    </row>
    <row r="23" spans="1:19" ht="20.100000000000001" customHeight="1" x14ac:dyDescent="0.25">
      <c r="A23" s="65"/>
      <c r="B23" s="66"/>
      <c r="C23" s="65"/>
      <c r="D23" s="66"/>
      <c r="E23" s="67"/>
      <c r="F23" s="67"/>
      <c r="G23" s="67"/>
      <c r="H23" s="67"/>
      <c r="I23" s="67"/>
      <c r="J23" s="67"/>
      <c r="K23" s="67"/>
      <c r="L23" s="67"/>
      <c r="M23" s="68"/>
      <c r="N23" s="69"/>
      <c r="O23" s="70"/>
      <c r="P23" s="71"/>
      <c r="Q23" s="13">
        <f t="shared" si="0"/>
        <v>0</v>
      </c>
      <c r="S23" s="27">
        <f t="shared" si="1"/>
        <v>0</v>
      </c>
    </row>
    <row r="24" spans="1:19" ht="20.100000000000001" customHeight="1" x14ac:dyDescent="0.25">
      <c r="A24" s="65"/>
      <c r="B24" s="66"/>
      <c r="C24" s="65"/>
      <c r="D24" s="66"/>
      <c r="E24" s="67"/>
      <c r="F24" s="67"/>
      <c r="G24" s="67"/>
      <c r="H24" s="67"/>
      <c r="I24" s="67"/>
      <c r="J24" s="67"/>
      <c r="K24" s="67"/>
      <c r="L24" s="67"/>
      <c r="M24" s="68"/>
      <c r="N24" s="69"/>
      <c r="O24" s="70"/>
      <c r="P24" s="71"/>
      <c r="Q24" s="13">
        <f t="shared" si="0"/>
        <v>0</v>
      </c>
      <c r="S24" s="27">
        <f t="shared" si="1"/>
        <v>0</v>
      </c>
    </row>
    <row r="25" spans="1:19" ht="20.100000000000001" customHeight="1" x14ac:dyDescent="0.25">
      <c r="A25" s="65"/>
      <c r="B25" s="66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8"/>
      <c r="N25" s="69"/>
      <c r="O25" s="70"/>
      <c r="P25" s="71"/>
      <c r="Q25" s="13">
        <f t="shared" si="0"/>
        <v>0</v>
      </c>
      <c r="S25" s="27">
        <f t="shared" si="1"/>
        <v>0</v>
      </c>
    </row>
    <row r="26" spans="1:19" ht="20.100000000000001" customHeight="1" x14ac:dyDescent="0.25">
      <c r="A26" s="65"/>
      <c r="B26" s="66"/>
      <c r="C26" s="65"/>
      <c r="D26" s="66"/>
      <c r="E26" s="67"/>
      <c r="F26" s="67"/>
      <c r="G26" s="67"/>
      <c r="H26" s="67"/>
      <c r="I26" s="67"/>
      <c r="J26" s="67"/>
      <c r="K26" s="67"/>
      <c r="L26" s="67"/>
      <c r="M26" s="68"/>
      <c r="N26" s="69"/>
      <c r="O26" s="70"/>
      <c r="P26" s="71"/>
      <c r="Q26" s="13">
        <f t="shared" si="0"/>
        <v>0</v>
      </c>
      <c r="S26" s="27">
        <f t="shared" si="1"/>
        <v>0</v>
      </c>
    </row>
    <row r="27" spans="1:19" ht="20.100000000000001" customHeight="1" x14ac:dyDescent="0.25">
      <c r="A27" s="65"/>
      <c r="B27" s="66"/>
      <c r="C27" s="65"/>
      <c r="D27" s="66"/>
      <c r="E27" s="67"/>
      <c r="F27" s="67"/>
      <c r="G27" s="67"/>
      <c r="H27" s="67"/>
      <c r="I27" s="67"/>
      <c r="J27" s="67"/>
      <c r="K27" s="67"/>
      <c r="L27" s="67"/>
      <c r="M27" s="68"/>
      <c r="N27" s="69"/>
      <c r="O27" s="70"/>
      <c r="P27" s="71"/>
      <c r="Q27" s="13">
        <f t="shared" si="0"/>
        <v>0</v>
      </c>
      <c r="S27" s="27">
        <f t="shared" si="1"/>
        <v>0</v>
      </c>
    </row>
    <row r="28" spans="1:19" ht="20.100000000000001" customHeight="1" x14ac:dyDescent="0.25">
      <c r="A28" s="65"/>
      <c r="B28" s="66"/>
      <c r="C28" s="65"/>
      <c r="D28" s="66"/>
      <c r="E28" s="67"/>
      <c r="F28" s="67"/>
      <c r="G28" s="67"/>
      <c r="H28" s="67"/>
      <c r="I28" s="67"/>
      <c r="J28" s="67"/>
      <c r="K28" s="67"/>
      <c r="L28" s="67"/>
      <c r="M28" s="68"/>
      <c r="N28" s="69"/>
      <c r="O28" s="70"/>
      <c r="P28" s="71"/>
      <c r="Q28" s="13">
        <f t="shared" si="0"/>
        <v>0</v>
      </c>
      <c r="S28" s="27">
        <f t="shared" si="1"/>
        <v>0</v>
      </c>
    </row>
    <row r="29" spans="1:19" ht="20.100000000000001" customHeight="1" x14ac:dyDescent="0.25">
      <c r="A29" s="65"/>
      <c r="B29" s="66"/>
      <c r="C29" s="65"/>
      <c r="D29" s="66"/>
      <c r="E29" s="67"/>
      <c r="F29" s="67"/>
      <c r="G29" s="67"/>
      <c r="H29" s="67"/>
      <c r="I29" s="67"/>
      <c r="J29" s="67"/>
      <c r="K29" s="67"/>
      <c r="L29" s="67"/>
      <c r="M29" s="68"/>
      <c r="N29" s="69"/>
      <c r="O29" s="70"/>
      <c r="P29" s="71"/>
      <c r="Q29" s="13">
        <f t="shared" si="0"/>
        <v>0</v>
      </c>
      <c r="S29" s="27">
        <f t="shared" si="1"/>
        <v>0</v>
      </c>
    </row>
    <row r="30" spans="1:19" ht="20.100000000000001" customHeight="1" x14ac:dyDescent="0.25">
      <c r="A30" s="65"/>
      <c r="B30" s="66"/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8"/>
      <c r="N30" s="69"/>
      <c r="O30" s="70"/>
      <c r="P30" s="71"/>
      <c r="Q30" s="13">
        <f t="shared" si="0"/>
        <v>0</v>
      </c>
      <c r="S30" s="27">
        <f t="shared" si="1"/>
        <v>0</v>
      </c>
    </row>
    <row r="31" spans="1:19" ht="20.100000000000001" customHeight="1" x14ac:dyDescent="0.25">
      <c r="A31" s="65"/>
      <c r="B31" s="66"/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8"/>
      <c r="N31" s="69"/>
      <c r="O31" s="70"/>
      <c r="P31" s="71"/>
      <c r="Q31" s="13">
        <f t="shared" si="0"/>
        <v>0</v>
      </c>
      <c r="S31" s="27">
        <f t="shared" si="1"/>
        <v>0</v>
      </c>
    </row>
    <row r="32" spans="1:19" ht="20.100000000000001" customHeight="1" x14ac:dyDescent="0.25">
      <c r="A32" s="65"/>
      <c r="B32" s="66"/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8"/>
      <c r="N32" s="69"/>
      <c r="O32" s="70"/>
      <c r="P32" s="71"/>
      <c r="Q32" s="13">
        <f t="shared" si="0"/>
        <v>0</v>
      </c>
      <c r="S32" s="27">
        <f t="shared" si="1"/>
        <v>0</v>
      </c>
    </row>
    <row r="33" spans="1:19" ht="20.100000000000001" customHeight="1" x14ac:dyDescent="0.25">
      <c r="A33" s="65"/>
      <c r="B33" s="66"/>
      <c r="C33" s="65"/>
      <c r="D33" s="66"/>
      <c r="E33" s="67"/>
      <c r="F33" s="67"/>
      <c r="G33" s="67"/>
      <c r="H33" s="67"/>
      <c r="I33" s="67"/>
      <c r="J33" s="67"/>
      <c r="K33" s="67"/>
      <c r="L33" s="67"/>
      <c r="M33" s="68"/>
      <c r="N33" s="69"/>
      <c r="O33" s="70"/>
      <c r="P33" s="71"/>
      <c r="Q33" s="13">
        <f t="shared" si="0"/>
        <v>0</v>
      </c>
      <c r="S33" s="27">
        <f t="shared" si="1"/>
        <v>0</v>
      </c>
    </row>
    <row r="34" spans="1:19" ht="20.100000000000001" customHeight="1" x14ac:dyDescent="0.25">
      <c r="A34" s="65"/>
      <c r="B34" s="66"/>
      <c r="C34" s="65"/>
      <c r="D34" s="66"/>
      <c r="E34" s="67"/>
      <c r="F34" s="67"/>
      <c r="G34" s="67"/>
      <c r="H34" s="67"/>
      <c r="I34" s="67"/>
      <c r="J34" s="67"/>
      <c r="K34" s="67"/>
      <c r="L34" s="67"/>
      <c r="M34" s="68"/>
      <c r="N34" s="69"/>
      <c r="O34" s="70"/>
      <c r="P34" s="71"/>
      <c r="Q34" s="13">
        <f t="shared" si="0"/>
        <v>0</v>
      </c>
      <c r="S34" s="27">
        <f t="shared" si="1"/>
        <v>0</v>
      </c>
    </row>
    <row r="35" spans="1:19" ht="20.100000000000001" customHeight="1" x14ac:dyDescent="0.25">
      <c r="A35" s="65"/>
      <c r="B35" s="66"/>
      <c r="C35" s="65"/>
      <c r="D35" s="66"/>
      <c r="E35" s="67"/>
      <c r="F35" s="67"/>
      <c r="G35" s="67"/>
      <c r="H35" s="67"/>
      <c r="I35" s="67"/>
      <c r="J35" s="67"/>
      <c r="K35" s="67"/>
      <c r="L35" s="67"/>
      <c r="M35" s="68"/>
      <c r="N35" s="69"/>
      <c r="O35" s="70"/>
      <c r="P35" s="71"/>
      <c r="Q35" s="13">
        <f t="shared" si="0"/>
        <v>0</v>
      </c>
      <c r="S35" s="27">
        <f t="shared" si="1"/>
        <v>0</v>
      </c>
    </row>
    <row r="36" spans="1:19" ht="20.100000000000001" customHeight="1" x14ac:dyDescent="0.25">
      <c r="A36" s="65"/>
      <c r="B36" s="66"/>
      <c r="C36" s="65"/>
      <c r="D36" s="66"/>
      <c r="E36" s="67"/>
      <c r="F36" s="67"/>
      <c r="G36" s="67"/>
      <c r="H36" s="67"/>
      <c r="I36" s="67"/>
      <c r="J36" s="67"/>
      <c r="K36" s="67"/>
      <c r="L36" s="67"/>
      <c r="M36" s="68"/>
      <c r="N36" s="69"/>
      <c r="O36" s="70"/>
      <c r="P36" s="71"/>
      <c r="Q36" s="13">
        <f t="shared" si="0"/>
        <v>0</v>
      </c>
      <c r="S36" s="27">
        <f t="shared" si="1"/>
        <v>0</v>
      </c>
    </row>
    <row r="37" spans="1:19" ht="20.100000000000001" customHeight="1" x14ac:dyDescent="0.25">
      <c r="A37" s="65"/>
      <c r="B37" s="66"/>
      <c r="C37" s="65"/>
      <c r="D37" s="66"/>
      <c r="E37" s="67"/>
      <c r="F37" s="67"/>
      <c r="G37" s="67"/>
      <c r="H37" s="67"/>
      <c r="I37" s="67"/>
      <c r="J37" s="67"/>
      <c r="K37" s="67"/>
      <c r="L37" s="67"/>
      <c r="M37" s="68"/>
      <c r="N37" s="69"/>
      <c r="O37" s="70"/>
      <c r="P37" s="71"/>
      <c r="Q37" s="13">
        <f t="shared" si="0"/>
        <v>0</v>
      </c>
      <c r="S37" s="27">
        <f t="shared" si="1"/>
        <v>0</v>
      </c>
    </row>
    <row r="38" spans="1:19" ht="20.100000000000001" customHeight="1" x14ac:dyDescent="0.25">
      <c r="A38" s="65"/>
      <c r="B38" s="66"/>
      <c r="C38" s="65"/>
      <c r="D38" s="66"/>
      <c r="E38" s="67"/>
      <c r="F38" s="67"/>
      <c r="G38" s="67"/>
      <c r="H38" s="67"/>
      <c r="I38" s="67"/>
      <c r="J38" s="67"/>
      <c r="K38" s="67"/>
      <c r="L38" s="67"/>
      <c r="M38" s="68"/>
      <c r="N38" s="69"/>
      <c r="O38" s="70"/>
      <c r="P38" s="71"/>
      <c r="Q38" s="13">
        <f t="shared" si="0"/>
        <v>0</v>
      </c>
      <c r="S38" s="27">
        <f t="shared" si="1"/>
        <v>0</v>
      </c>
    </row>
    <row r="39" spans="1:19" ht="20.100000000000001" customHeight="1" x14ac:dyDescent="0.25">
      <c r="A39" s="65"/>
      <c r="B39" s="66"/>
      <c r="C39" s="65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69"/>
      <c r="O39" s="70"/>
      <c r="P39" s="71"/>
      <c r="Q39" s="13">
        <f t="shared" si="0"/>
        <v>0</v>
      </c>
      <c r="S39" s="27">
        <f t="shared" si="1"/>
        <v>0</v>
      </c>
    </row>
    <row r="40" spans="1:19" ht="20.100000000000001" customHeight="1" x14ac:dyDescent="0.25">
      <c r="A40" s="65"/>
      <c r="B40" s="66"/>
      <c r="C40" s="65"/>
      <c r="D40" s="66"/>
      <c r="E40" s="67"/>
      <c r="F40" s="67"/>
      <c r="G40" s="67"/>
      <c r="H40" s="67"/>
      <c r="I40" s="67"/>
      <c r="J40" s="67"/>
      <c r="K40" s="67"/>
      <c r="L40" s="67"/>
      <c r="M40" s="68"/>
      <c r="N40" s="69"/>
      <c r="O40" s="70"/>
      <c r="P40" s="71"/>
      <c r="Q40" s="13">
        <f t="shared" si="0"/>
        <v>0</v>
      </c>
      <c r="S40" s="27">
        <f t="shared" si="1"/>
        <v>0</v>
      </c>
    </row>
    <row r="41" spans="1:19" ht="20.100000000000001" customHeight="1" x14ac:dyDescent="0.25">
      <c r="A41" s="65"/>
      <c r="B41" s="66"/>
      <c r="C41" s="65"/>
      <c r="D41" s="66"/>
      <c r="E41" s="67"/>
      <c r="F41" s="67"/>
      <c r="G41" s="67"/>
      <c r="H41" s="67"/>
      <c r="I41" s="67"/>
      <c r="J41" s="67"/>
      <c r="K41" s="67"/>
      <c r="L41" s="67"/>
      <c r="M41" s="68"/>
      <c r="N41" s="69"/>
      <c r="O41" s="70"/>
      <c r="P41" s="71"/>
      <c r="Q41" s="13">
        <f t="shared" si="0"/>
        <v>0</v>
      </c>
      <c r="S41" s="27">
        <f t="shared" si="1"/>
        <v>0</v>
      </c>
    </row>
    <row r="42" spans="1:19" ht="20.100000000000001" customHeight="1" x14ac:dyDescent="0.25">
      <c r="A42" s="65"/>
      <c r="B42" s="66"/>
      <c r="C42" s="65"/>
      <c r="D42" s="66"/>
      <c r="E42" s="67"/>
      <c r="F42" s="67"/>
      <c r="G42" s="67"/>
      <c r="H42" s="67"/>
      <c r="I42" s="67"/>
      <c r="J42" s="67"/>
      <c r="K42" s="67"/>
      <c r="L42" s="67"/>
      <c r="M42" s="68"/>
      <c r="N42" s="69"/>
      <c r="O42" s="70"/>
      <c r="P42" s="71"/>
      <c r="Q42" s="13">
        <f t="shared" si="0"/>
        <v>0</v>
      </c>
      <c r="S42" s="27">
        <f t="shared" si="1"/>
        <v>0</v>
      </c>
    </row>
    <row r="43" spans="1:19" ht="20.100000000000001" customHeight="1" x14ac:dyDescent="0.25">
      <c r="A43" s="65"/>
      <c r="B43" s="66"/>
      <c r="C43" s="65"/>
      <c r="D43" s="66"/>
      <c r="E43" s="67"/>
      <c r="F43" s="67"/>
      <c r="G43" s="67"/>
      <c r="H43" s="67"/>
      <c r="I43" s="67"/>
      <c r="J43" s="67"/>
      <c r="K43" s="67"/>
      <c r="L43" s="67"/>
      <c r="M43" s="68"/>
      <c r="N43" s="69"/>
      <c r="O43" s="70"/>
      <c r="P43" s="71"/>
      <c r="Q43" s="13">
        <f t="shared" si="0"/>
        <v>0</v>
      </c>
      <c r="S43" s="27">
        <f t="shared" si="1"/>
        <v>0</v>
      </c>
    </row>
    <row r="44" spans="1:19" ht="20.100000000000001" customHeight="1" x14ac:dyDescent="0.25">
      <c r="A44" s="65"/>
      <c r="B44" s="66"/>
      <c r="C44" s="65"/>
      <c r="D44" s="66"/>
      <c r="E44" s="67"/>
      <c r="F44" s="67"/>
      <c r="G44" s="67"/>
      <c r="H44" s="67"/>
      <c r="I44" s="67"/>
      <c r="J44" s="67"/>
      <c r="K44" s="67"/>
      <c r="L44" s="67"/>
      <c r="M44" s="68"/>
      <c r="N44" s="69"/>
      <c r="O44" s="70"/>
      <c r="P44" s="71"/>
      <c r="Q44" s="13">
        <f t="shared" si="0"/>
        <v>0</v>
      </c>
      <c r="S44" s="27">
        <f t="shared" si="1"/>
        <v>0</v>
      </c>
    </row>
    <row r="45" spans="1:19" ht="20.100000000000001" customHeight="1" x14ac:dyDescent="0.25">
      <c r="A45" s="65"/>
      <c r="B45" s="66"/>
      <c r="C45" s="65"/>
      <c r="D45" s="66"/>
      <c r="E45" s="67"/>
      <c r="F45" s="67"/>
      <c r="G45" s="67"/>
      <c r="H45" s="67"/>
      <c r="I45" s="67"/>
      <c r="J45" s="67"/>
      <c r="K45" s="67"/>
      <c r="L45" s="67"/>
      <c r="M45" s="68"/>
      <c r="N45" s="69"/>
      <c r="O45" s="70"/>
      <c r="P45" s="71"/>
      <c r="Q45" s="13">
        <f t="shared" si="0"/>
        <v>0</v>
      </c>
      <c r="S45" s="27">
        <f t="shared" si="1"/>
        <v>0</v>
      </c>
    </row>
    <row r="46" spans="1:19" ht="20.100000000000001" customHeight="1" x14ac:dyDescent="0.25">
      <c r="A46" s="65"/>
      <c r="B46" s="66"/>
      <c r="C46" s="65"/>
      <c r="D46" s="66"/>
      <c r="E46" s="67"/>
      <c r="F46" s="67"/>
      <c r="G46" s="67"/>
      <c r="H46" s="67"/>
      <c r="I46" s="67"/>
      <c r="J46" s="67"/>
      <c r="K46" s="67"/>
      <c r="L46" s="67"/>
      <c r="M46" s="68"/>
      <c r="N46" s="69"/>
      <c r="O46" s="70"/>
      <c r="P46" s="71"/>
      <c r="Q46" s="13">
        <f t="shared" si="0"/>
        <v>0</v>
      </c>
      <c r="S46" s="27">
        <f t="shared" si="1"/>
        <v>0</v>
      </c>
    </row>
    <row r="47" spans="1:19" ht="20.100000000000001" customHeight="1" x14ac:dyDescent="0.25">
      <c r="A47" s="65"/>
      <c r="B47" s="66"/>
      <c r="C47" s="65"/>
      <c r="D47" s="66"/>
      <c r="E47" s="67"/>
      <c r="F47" s="67"/>
      <c r="G47" s="67"/>
      <c r="H47" s="67"/>
      <c r="I47" s="67"/>
      <c r="J47" s="67"/>
      <c r="K47" s="67"/>
      <c r="L47" s="67"/>
      <c r="M47" s="68"/>
      <c r="N47" s="69"/>
      <c r="O47" s="70"/>
      <c r="P47" s="71"/>
      <c r="Q47" s="13">
        <f t="shared" si="0"/>
        <v>0</v>
      </c>
      <c r="S47" s="27">
        <f t="shared" si="1"/>
        <v>0</v>
      </c>
    </row>
    <row r="48" spans="1:19" ht="20.100000000000001" customHeight="1" x14ac:dyDescent="0.25">
      <c r="A48" s="65"/>
      <c r="B48" s="66"/>
      <c r="C48" s="65"/>
      <c r="D48" s="66"/>
      <c r="E48" s="67"/>
      <c r="F48" s="67"/>
      <c r="G48" s="67"/>
      <c r="H48" s="67"/>
      <c r="I48" s="67"/>
      <c r="J48" s="67"/>
      <c r="K48" s="67"/>
      <c r="L48" s="67"/>
      <c r="M48" s="68"/>
      <c r="N48" s="69"/>
      <c r="O48" s="70"/>
      <c r="P48" s="71"/>
      <c r="Q48" s="13">
        <f t="shared" si="0"/>
        <v>0</v>
      </c>
      <c r="S48" s="27">
        <f t="shared" si="1"/>
        <v>0</v>
      </c>
    </row>
    <row r="49" spans="1:19" ht="20.100000000000001" customHeight="1" x14ac:dyDescent="0.25">
      <c r="A49" s="65"/>
      <c r="B49" s="66"/>
      <c r="C49" s="65"/>
      <c r="D49" s="66"/>
      <c r="E49" s="67"/>
      <c r="F49" s="67"/>
      <c r="G49" s="67"/>
      <c r="H49" s="67"/>
      <c r="I49" s="67"/>
      <c r="J49" s="67"/>
      <c r="K49" s="67"/>
      <c r="L49" s="67"/>
      <c r="M49" s="68"/>
      <c r="N49" s="69"/>
      <c r="O49" s="70"/>
      <c r="P49" s="71"/>
      <c r="Q49" s="13">
        <f t="shared" si="0"/>
        <v>0</v>
      </c>
      <c r="S49" s="27">
        <f t="shared" si="1"/>
        <v>0</v>
      </c>
    </row>
    <row r="50" spans="1:19" ht="20.100000000000001" customHeight="1" x14ac:dyDescent="0.25">
      <c r="A50" s="65"/>
      <c r="B50" s="66"/>
      <c r="C50" s="65"/>
      <c r="D50" s="66"/>
      <c r="E50" s="67"/>
      <c r="F50" s="67"/>
      <c r="G50" s="67"/>
      <c r="H50" s="67"/>
      <c r="I50" s="67"/>
      <c r="J50" s="67"/>
      <c r="K50" s="67"/>
      <c r="L50" s="67"/>
      <c r="M50" s="68"/>
      <c r="N50" s="69"/>
      <c r="O50" s="67"/>
      <c r="P50" s="67"/>
      <c r="Q50" s="13">
        <f t="shared" si="0"/>
        <v>0</v>
      </c>
      <c r="S50" s="27">
        <f t="shared" si="1"/>
        <v>0</v>
      </c>
    </row>
  </sheetData>
  <mergeCells count="284">
    <mergeCell ref="B4:D4"/>
    <mergeCell ref="F4:G4"/>
    <mergeCell ref="H4:I4"/>
    <mergeCell ref="J4:K4"/>
    <mergeCell ref="L4:M4"/>
    <mergeCell ref="N4:O4"/>
    <mergeCell ref="A1:O1"/>
    <mergeCell ref="A2:G2"/>
    <mergeCell ref="H2:O2"/>
    <mergeCell ref="B3:D3"/>
    <mergeCell ref="F3:G3"/>
    <mergeCell ref="H3:I3"/>
    <mergeCell ref="L3:M3"/>
    <mergeCell ref="N3:O3"/>
    <mergeCell ref="O7:P7"/>
    <mergeCell ref="A8:B8"/>
    <mergeCell ref="C8:D8"/>
    <mergeCell ref="E8:J8"/>
    <mergeCell ref="K8:L8"/>
    <mergeCell ref="M8:N8"/>
    <mergeCell ref="O8:P8"/>
    <mergeCell ref="B5:D5"/>
    <mergeCell ref="H5:I5"/>
    <mergeCell ref="J5:K5"/>
    <mergeCell ref="L5:M5"/>
    <mergeCell ref="N5:O5"/>
    <mergeCell ref="A7:B7"/>
    <mergeCell ref="C7:D7"/>
    <mergeCell ref="E7:J7"/>
    <mergeCell ref="K7:L7"/>
    <mergeCell ref="M7:N7"/>
    <mergeCell ref="F5:G5"/>
    <mergeCell ref="A10:B10"/>
    <mergeCell ref="C10:D10"/>
    <mergeCell ref="E10:J10"/>
    <mergeCell ref="K10:L10"/>
    <mergeCell ref="M10:N10"/>
    <mergeCell ref="O10:P10"/>
    <mergeCell ref="A9:B9"/>
    <mergeCell ref="C9:D9"/>
    <mergeCell ref="E9:J9"/>
    <mergeCell ref="K9:L9"/>
    <mergeCell ref="M9:N9"/>
    <mergeCell ref="O9:P9"/>
    <mergeCell ref="A12:B12"/>
    <mergeCell ref="C12:D12"/>
    <mergeCell ref="E12:J12"/>
    <mergeCell ref="K12:L12"/>
    <mergeCell ref="M12:N12"/>
    <mergeCell ref="O12:P12"/>
    <mergeCell ref="A11:B11"/>
    <mergeCell ref="C11:D11"/>
    <mergeCell ref="E11:J11"/>
    <mergeCell ref="K11:L11"/>
    <mergeCell ref="M11:N11"/>
    <mergeCell ref="O11:P11"/>
    <mergeCell ref="A14:B14"/>
    <mergeCell ref="C14:D14"/>
    <mergeCell ref="E14:J14"/>
    <mergeCell ref="K14:L14"/>
    <mergeCell ref="M14:N14"/>
    <mergeCell ref="O14:P14"/>
    <mergeCell ref="A13:B13"/>
    <mergeCell ref="C13:D13"/>
    <mergeCell ref="E13:J13"/>
    <mergeCell ref="K13:L13"/>
    <mergeCell ref="M13:N13"/>
    <mergeCell ref="O13:P13"/>
    <mergeCell ref="A16:B16"/>
    <mergeCell ref="C16:D16"/>
    <mergeCell ref="E16:J16"/>
    <mergeCell ref="K16:L16"/>
    <mergeCell ref="M16:N16"/>
    <mergeCell ref="O16:P16"/>
    <mergeCell ref="A15:B15"/>
    <mergeCell ref="C15:D15"/>
    <mergeCell ref="E15:J15"/>
    <mergeCell ref="K15:L15"/>
    <mergeCell ref="M15:N15"/>
    <mergeCell ref="O15:P15"/>
    <mergeCell ref="A18:B18"/>
    <mergeCell ref="C18:D18"/>
    <mergeCell ref="E18:J18"/>
    <mergeCell ref="K18:L18"/>
    <mergeCell ref="M18:N18"/>
    <mergeCell ref="O18:P18"/>
    <mergeCell ref="A17:B17"/>
    <mergeCell ref="C17:D17"/>
    <mergeCell ref="E17:J17"/>
    <mergeCell ref="K17:L17"/>
    <mergeCell ref="M17:N17"/>
    <mergeCell ref="O17:P17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O19:P19"/>
    <mergeCell ref="A22:B22"/>
    <mergeCell ref="C22:D22"/>
    <mergeCell ref="E22:J22"/>
    <mergeCell ref="K22:L22"/>
    <mergeCell ref="M22:N22"/>
    <mergeCell ref="O22:P22"/>
    <mergeCell ref="A21:B21"/>
    <mergeCell ref="C21:D21"/>
    <mergeCell ref="E21:J21"/>
    <mergeCell ref="K21:L21"/>
    <mergeCell ref="M21:N21"/>
    <mergeCell ref="O21:P21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O23:P23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5:P25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7:P27"/>
    <mergeCell ref="A30:B30"/>
    <mergeCell ref="C30:D30"/>
    <mergeCell ref="E30:J30"/>
    <mergeCell ref="K30:L30"/>
    <mergeCell ref="M30:N30"/>
    <mergeCell ref="O30:P30"/>
    <mergeCell ref="A29:B29"/>
    <mergeCell ref="C29:D29"/>
    <mergeCell ref="E29:J29"/>
    <mergeCell ref="K29:L29"/>
    <mergeCell ref="M29:N29"/>
    <mergeCell ref="O29:P29"/>
    <mergeCell ref="A32:B32"/>
    <mergeCell ref="C32:D32"/>
    <mergeCell ref="E32:J32"/>
    <mergeCell ref="K32:L32"/>
    <mergeCell ref="M32:N32"/>
    <mergeCell ref="O32:P32"/>
    <mergeCell ref="A31:B31"/>
    <mergeCell ref="C31:D31"/>
    <mergeCell ref="E31:J31"/>
    <mergeCell ref="K31:L31"/>
    <mergeCell ref="M31:N31"/>
    <mergeCell ref="O31:P31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3:P33"/>
    <mergeCell ref="A36:B36"/>
    <mergeCell ref="C36:D36"/>
    <mergeCell ref="E36:J36"/>
    <mergeCell ref="K36:L36"/>
    <mergeCell ref="M36:N36"/>
    <mergeCell ref="O36:P36"/>
    <mergeCell ref="A35:B35"/>
    <mergeCell ref="C35:D35"/>
    <mergeCell ref="E35:J35"/>
    <mergeCell ref="K35:L35"/>
    <mergeCell ref="M35:N35"/>
    <mergeCell ref="O35:P35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O37:P37"/>
    <mergeCell ref="A40:B40"/>
    <mergeCell ref="C40:D40"/>
    <mergeCell ref="E40:J40"/>
    <mergeCell ref="K40:L40"/>
    <mergeCell ref="M40:N40"/>
    <mergeCell ref="O40:P40"/>
    <mergeCell ref="A39:B39"/>
    <mergeCell ref="C39:D39"/>
    <mergeCell ref="E39:J39"/>
    <mergeCell ref="K39:L39"/>
    <mergeCell ref="M39:N39"/>
    <mergeCell ref="O39:P39"/>
    <mergeCell ref="A42:B42"/>
    <mergeCell ref="C42:D42"/>
    <mergeCell ref="E42:J42"/>
    <mergeCell ref="K42:L42"/>
    <mergeCell ref="M42:N42"/>
    <mergeCell ref="O42:P42"/>
    <mergeCell ref="A41:B41"/>
    <mergeCell ref="C41:D41"/>
    <mergeCell ref="E41:J41"/>
    <mergeCell ref="K41:L41"/>
    <mergeCell ref="M41:N41"/>
    <mergeCell ref="O41:P41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3:P43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5:P45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7:P4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50"/>
  <sheetViews>
    <sheetView zoomScale="90" zoomScaleNormal="90" workbookViewId="0">
      <selection activeCell="O14" sqref="O14:P14"/>
    </sheetView>
  </sheetViews>
  <sheetFormatPr defaultRowHeight="15" x14ac:dyDescent="0.25"/>
  <cols>
    <col min="9" max="9" width="11" bestFit="1" customWidth="1"/>
    <col min="18" max="18" width="11.7109375" customWidth="1"/>
    <col min="19" max="19" width="9.7109375" style="24" bestFit="1" customWidth="1"/>
  </cols>
  <sheetData>
    <row r="1" spans="1:19" ht="24" thickBot="1" x14ac:dyDescent="0.4">
      <c r="A1" s="87" t="s">
        <v>62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9" ht="18.75" x14ac:dyDescent="0.3">
      <c r="A2" s="88" t="s">
        <v>7</v>
      </c>
      <c r="B2" s="89"/>
      <c r="C2" s="89"/>
      <c r="D2" s="89"/>
      <c r="E2" s="89"/>
      <c r="F2" s="89"/>
      <c r="G2" s="90"/>
      <c r="H2" s="88" t="s">
        <v>17</v>
      </c>
      <c r="I2" s="89"/>
      <c r="J2" s="89"/>
      <c r="K2" s="89"/>
      <c r="L2" s="89"/>
      <c r="M2" s="89"/>
      <c r="N2" s="89"/>
      <c r="O2" s="89"/>
      <c r="P2" s="9"/>
      <c r="Q2" s="14">
        <f>MAX(Q8:Q50)+250</f>
        <v>11520</v>
      </c>
      <c r="R2" s="11"/>
      <c r="S2" s="25">
        <f>MAX(S8:S50)</f>
        <v>45306</v>
      </c>
    </row>
    <row r="3" spans="1:19" x14ac:dyDescent="0.25">
      <c r="A3" s="1" t="s">
        <v>8</v>
      </c>
      <c r="B3" s="82" t="s">
        <v>60</v>
      </c>
      <c r="C3" s="82"/>
      <c r="D3" s="82"/>
      <c r="E3" s="4" t="s">
        <v>11</v>
      </c>
      <c r="F3" s="82" t="s">
        <v>59</v>
      </c>
      <c r="G3" s="83"/>
      <c r="H3" s="91" t="s">
        <v>18</v>
      </c>
      <c r="I3" s="92"/>
      <c r="J3" s="21">
        <v>250</v>
      </c>
      <c r="K3" s="22" t="s">
        <v>37</v>
      </c>
      <c r="L3" s="92" t="s">
        <v>20</v>
      </c>
      <c r="M3" s="92"/>
      <c r="N3" s="82"/>
      <c r="O3" s="82"/>
      <c r="P3" s="10"/>
    </row>
    <row r="4" spans="1:19" x14ac:dyDescent="0.25">
      <c r="A4" s="1" t="s">
        <v>125</v>
      </c>
      <c r="B4" s="82" t="s">
        <v>61</v>
      </c>
      <c r="C4" s="82"/>
      <c r="D4" s="82"/>
      <c r="E4" s="4" t="s">
        <v>22</v>
      </c>
      <c r="F4" s="82">
        <v>2005</v>
      </c>
      <c r="G4" s="83"/>
      <c r="H4" s="91" t="s">
        <v>19</v>
      </c>
      <c r="I4" s="92"/>
      <c r="J4" s="82"/>
      <c r="K4" s="82"/>
      <c r="L4" s="92" t="s">
        <v>27</v>
      </c>
      <c r="M4" s="92"/>
      <c r="N4" s="82"/>
      <c r="O4" s="82"/>
      <c r="P4" s="10"/>
    </row>
    <row r="5" spans="1:19" ht="15.75" thickBot="1" x14ac:dyDescent="0.3">
      <c r="A5" s="3"/>
      <c r="B5" s="74"/>
      <c r="C5" s="74"/>
      <c r="D5" s="74"/>
      <c r="E5" s="8" t="s">
        <v>92</v>
      </c>
      <c r="F5" s="74" t="s">
        <v>102</v>
      </c>
      <c r="G5" s="81"/>
      <c r="H5" s="104"/>
      <c r="I5" s="97"/>
      <c r="J5" s="74"/>
      <c r="K5" s="74"/>
      <c r="L5" s="97" t="s">
        <v>28</v>
      </c>
      <c r="M5" s="97"/>
      <c r="N5" s="74"/>
      <c r="O5" s="74"/>
      <c r="P5" s="6"/>
      <c r="R5" s="12">
        <f>LOOKUP(2,1/(1-ISBLANK(K:K)),K:K)</f>
        <v>11324</v>
      </c>
    </row>
    <row r="6" spans="1:19" ht="9.9499999999999993" customHeight="1" x14ac:dyDescent="0.25"/>
    <row r="7" spans="1:19" s="7" customFormat="1" ht="30" customHeight="1" x14ac:dyDescent="0.25">
      <c r="A7" s="72" t="s">
        <v>12</v>
      </c>
      <c r="B7" s="73"/>
      <c r="C7" s="77" t="s">
        <v>24</v>
      </c>
      <c r="D7" s="78"/>
      <c r="E7" s="79" t="s">
        <v>25</v>
      </c>
      <c r="F7" s="80"/>
      <c r="G7" s="80"/>
      <c r="H7" s="80"/>
      <c r="I7" s="80"/>
      <c r="J7" s="80"/>
      <c r="K7" s="80" t="s">
        <v>127</v>
      </c>
      <c r="L7" s="80"/>
      <c r="M7" s="72" t="s">
        <v>14</v>
      </c>
      <c r="N7" s="73"/>
      <c r="O7" s="72" t="s">
        <v>26</v>
      </c>
      <c r="P7" s="73"/>
      <c r="S7" s="26"/>
    </row>
    <row r="8" spans="1:19" ht="20.100000000000001" customHeight="1" x14ac:dyDescent="0.25">
      <c r="A8" s="65">
        <v>45161</v>
      </c>
      <c r="B8" s="66"/>
      <c r="C8" s="65" t="s">
        <v>154</v>
      </c>
      <c r="D8" s="66"/>
      <c r="E8" s="67" t="s">
        <v>202</v>
      </c>
      <c r="F8" s="67"/>
      <c r="G8" s="67"/>
      <c r="H8" s="67"/>
      <c r="I8" s="67"/>
      <c r="J8" s="67"/>
      <c r="K8" s="67"/>
      <c r="L8" s="67"/>
      <c r="M8" s="68" t="s">
        <v>164</v>
      </c>
      <c r="N8" s="69"/>
      <c r="O8" s="68"/>
      <c r="P8" s="69"/>
      <c r="Q8" s="13">
        <f>IF(C8="y",K8*1,0)</f>
        <v>0</v>
      </c>
      <c r="S8" s="27">
        <f>IF(C8="y",A8*1,0)</f>
        <v>45161</v>
      </c>
    </row>
    <row r="9" spans="1:19" ht="20.100000000000001" customHeight="1" x14ac:dyDescent="0.25">
      <c r="A9" s="65">
        <v>45223</v>
      </c>
      <c r="B9" s="66"/>
      <c r="C9" s="65" t="s">
        <v>196</v>
      </c>
      <c r="D9" s="66"/>
      <c r="E9" s="67" t="s">
        <v>212</v>
      </c>
      <c r="F9" s="67"/>
      <c r="G9" s="67"/>
      <c r="H9" s="67"/>
      <c r="I9" s="67"/>
      <c r="J9" s="67"/>
      <c r="K9" s="67"/>
      <c r="L9" s="67"/>
      <c r="M9" s="68" t="s">
        <v>211</v>
      </c>
      <c r="N9" s="69"/>
      <c r="O9" s="70"/>
      <c r="P9" s="71"/>
      <c r="Q9" s="13">
        <f t="shared" ref="Q9:Q50" si="0">IF(C9="y",K9*1,0)</f>
        <v>0</v>
      </c>
      <c r="S9" s="27">
        <f>IF(C9="y",A9*1,0)</f>
        <v>0</v>
      </c>
    </row>
    <row r="10" spans="1:19" ht="20.100000000000001" customHeight="1" x14ac:dyDescent="0.25">
      <c r="A10" s="65">
        <v>45252</v>
      </c>
      <c r="B10" s="66"/>
      <c r="C10" s="65" t="s">
        <v>196</v>
      </c>
      <c r="D10" s="66"/>
      <c r="E10" s="67" t="s">
        <v>225</v>
      </c>
      <c r="F10" s="67"/>
      <c r="G10" s="67"/>
      <c r="H10" s="67"/>
      <c r="I10" s="67"/>
      <c r="J10" s="67"/>
      <c r="K10" s="67">
        <v>11226</v>
      </c>
      <c r="L10" s="67"/>
      <c r="M10" s="68" t="s">
        <v>164</v>
      </c>
      <c r="N10" s="69"/>
      <c r="O10" s="70"/>
      <c r="P10" s="71"/>
      <c r="Q10" s="13">
        <f t="shared" si="0"/>
        <v>0</v>
      </c>
      <c r="S10" s="27">
        <f t="shared" ref="S10:S50" si="1">IF(C10="y",A10*1,0)</f>
        <v>0</v>
      </c>
    </row>
    <row r="11" spans="1:19" ht="20.100000000000001" customHeight="1" x14ac:dyDescent="0.25">
      <c r="A11" s="65">
        <v>45281</v>
      </c>
      <c r="B11" s="66"/>
      <c r="C11" s="65" t="s">
        <v>230</v>
      </c>
      <c r="D11" s="66"/>
      <c r="E11" s="67" t="s">
        <v>240</v>
      </c>
      <c r="F11" s="67"/>
      <c r="G11" s="67"/>
      <c r="H11" s="67"/>
      <c r="I11" s="67"/>
      <c r="J11" s="67"/>
      <c r="K11" s="67">
        <v>11249</v>
      </c>
      <c r="L11" s="67"/>
      <c r="M11" s="68" t="s">
        <v>227</v>
      </c>
      <c r="N11" s="69"/>
      <c r="O11" s="70"/>
      <c r="P11" s="71"/>
      <c r="Q11" s="13">
        <f t="shared" si="0"/>
        <v>0</v>
      </c>
      <c r="S11" s="27">
        <f t="shared" si="1"/>
        <v>0</v>
      </c>
    </row>
    <row r="12" spans="1:19" ht="20.100000000000001" customHeight="1" x14ac:dyDescent="0.25">
      <c r="A12" s="65">
        <v>45306</v>
      </c>
      <c r="B12" s="66"/>
      <c r="C12" s="65" t="s">
        <v>243</v>
      </c>
      <c r="D12" s="66"/>
      <c r="E12" s="67" t="s">
        <v>244</v>
      </c>
      <c r="F12" s="67"/>
      <c r="G12" s="67"/>
      <c r="H12" s="67"/>
      <c r="I12" s="67"/>
      <c r="J12" s="67"/>
      <c r="K12" s="67">
        <v>11270</v>
      </c>
      <c r="L12" s="67"/>
      <c r="M12" s="68" t="s">
        <v>227</v>
      </c>
      <c r="N12" s="69"/>
      <c r="O12" s="70"/>
      <c r="P12" s="71"/>
      <c r="Q12" s="13">
        <f t="shared" si="0"/>
        <v>11270</v>
      </c>
      <c r="S12" s="27">
        <f t="shared" si="1"/>
        <v>45306</v>
      </c>
    </row>
    <row r="13" spans="1:19" ht="20.100000000000001" customHeight="1" x14ac:dyDescent="0.25">
      <c r="A13" s="65">
        <v>45350</v>
      </c>
      <c r="B13" s="66"/>
      <c r="C13" s="65" t="s">
        <v>230</v>
      </c>
      <c r="D13" s="66"/>
      <c r="E13" s="67" t="s">
        <v>263</v>
      </c>
      <c r="F13" s="67"/>
      <c r="G13" s="67"/>
      <c r="H13" s="67"/>
      <c r="I13" s="67"/>
      <c r="J13" s="67"/>
      <c r="K13" s="67">
        <v>11304</v>
      </c>
      <c r="L13" s="67"/>
      <c r="M13" s="68" t="s">
        <v>227</v>
      </c>
      <c r="N13" s="69"/>
      <c r="O13" s="70"/>
      <c r="P13" s="71"/>
      <c r="Q13" s="13">
        <f t="shared" si="0"/>
        <v>0</v>
      </c>
      <c r="S13" s="27">
        <f t="shared" si="1"/>
        <v>0</v>
      </c>
    </row>
    <row r="14" spans="1:19" ht="20.100000000000001" customHeight="1" x14ac:dyDescent="0.25">
      <c r="A14" s="65">
        <v>45390</v>
      </c>
      <c r="B14" s="66"/>
      <c r="C14" s="65" t="s">
        <v>196</v>
      </c>
      <c r="D14" s="66"/>
      <c r="E14" s="67" t="s">
        <v>266</v>
      </c>
      <c r="F14" s="67"/>
      <c r="G14" s="67"/>
      <c r="H14" s="67"/>
      <c r="I14" s="67"/>
      <c r="J14" s="67"/>
      <c r="K14" s="67">
        <v>11324</v>
      </c>
      <c r="L14" s="67"/>
      <c r="M14" s="68" t="s">
        <v>227</v>
      </c>
      <c r="N14" s="69"/>
      <c r="O14" s="70" t="s">
        <v>267</v>
      </c>
      <c r="P14" s="71"/>
      <c r="Q14" s="13">
        <f t="shared" si="0"/>
        <v>0</v>
      </c>
      <c r="S14" s="27">
        <f t="shared" si="1"/>
        <v>0</v>
      </c>
    </row>
    <row r="15" spans="1:19" ht="20.100000000000001" customHeight="1" x14ac:dyDescent="0.25">
      <c r="A15" s="65"/>
      <c r="B15" s="66"/>
      <c r="C15" s="65"/>
      <c r="D15" s="66"/>
      <c r="E15" s="67"/>
      <c r="F15" s="67"/>
      <c r="G15" s="67"/>
      <c r="H15" s="67"/>
      <c r="I15" s="67"/>
      <c r="J15" s="67"/>
      <c r="K15" s="67"/>
      <c r="L15" s="67"/>
      <c r="M15" s="68"/>
      <c r="N15" s="69"/>
      <c r="O15" s="70"/>
      <c r="P15" s="71"/>
      <c r="Q15" s="13">
        <f t="shared" si="0"/>
        <v>0</v>
      </c>
      <c r="S15" s="27">
        <f t="shared" si="1"/>
        <v>0</v>
      </c>
    </row>
    <row r="16" spans="1:19" ht="20.100000000000001" customHeight="1" x14ac:dyDescent="0.25">
      <c r="A16" s="65"/>
      <c r="B16" s="66"/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69"/>
      <c r="O16" s="70"/>
      <c r="P16" s="71"/>
      <c r="Q16" s="13">
        <f t="shared" si="0"/>
        <v>0</v>
      </c>
      <c r="S16" s="27">
        <f t="shared" si="1"/>
        <v>0</v>
      </c>
    </row>
    <row r="17" spans="1:19" ht="20.100000000000001" customHeight="1" x14ac:dyDescent="0.25">
      <c r="A17" s="65"/>
      <c r="B17" s="66"/>
      <c r="C17" s="65"/>
      <c r="D17" s="66"/>
      <c r="E17" s="67"/>
      <c r="F17" s="67"/>
      <c r="G17" s="67"/>
      <c r="H17" s="67"/>
      <c r="I17" s="67"/>
      <c r="J17" s="67"/>
      <c r="K17" s="67"/>
      <c r="L17" s="67"/>
      <c r="M17" s="68"/>
      <c r="N17" s="69"/>
      <c r="O17" s="70"/>
      <c r="P17" s="71"/>
      <c r="Q17" s="13">
        <f t="shared" si="0"/>
        <v>0</v>
      </c>
      <c r="S17" s="27">
        <f t="shared" si="1"/>
        <v>0</v>
      </c>
    </row>
    <row r="18" spans="1:19" ht="20.100000000000001" customHeight="1" x14ac:dyDescent="0.25">
      <c r="A18" s="65"/>
      <c r="B18" s="66"/>
      <c r="C18" s="65"/>
      <c r="D18" s="66"/>
      <c r="E18" s="67"/>
      <c r="F18" s="67"/>
      <c r="G18" s="67"/>
      <c r="H18" s="67"/>
      <c r="I18" s="67"/>
      <c r="J18" s="67"/>
      <c r="K18" s="67"/>
      <c r="L18" s="67"/>
      <c r="M18" s="68"/>
      <c r="N18" s="69"/>
      <c r="O18" s="70"/>
      <c r="P18" s="71"/>
      <c r="Q18" s="13">
        <f t="shared" si="0"/>
        <v>0</v>
      </c>
      <c r="S18" s="27">
        <f t="shared" si="1"/>
        <v>0</v>
      </c>
    </row>
    <row r="19" spans="1:19" ht="20.100000000000001" customHeight="1" x14ac:dyDescent="0.25">
      <c r="A19" s="65"/>
      <c r="B19" s="66"/>
      <c r="C19" s="65"/>
      <c r="D19" s="66"/>
      <c r="E19" s="67"/>
      <c r="F19" s="67"/>
      <c r="G19" s="67"/>
      <c r="H19" s="67"/>
      <c r="I19" s="67"/>
      <c r="J19" s="67"/>
      <c r="K19" s="67"/>
      <c r="L19" s="67"/>
      <c r="M19" s="68"/>
      <c r="N19" s="69"/>
      <c r="O19" s="70"/>
      <c r="P19" s="71"/>
      <c r="Q19" s="13">
        <f t="shared" si="0"/>
        <v>0</v>
      </c>
      <c r="S19" s="27">
        <f t="shared" si="1"/>
        <v>0</v>
      </c>
    </row>
    <row r="20" spans="1:19" ht="20.100000000000001" customHeight="1" x14ac:dyDescent="0.25">
      <c r="A20" s="65"/>
      <c r="B20" s="66"/>
      <c r="C20" s="65"/>
      <c r="D20" s="66"/>
      <c r="E20" s="67"/>
      <c r="F20" s="67"/>
      <c r="G20" s="67"/>
      <c r="H20" s="67"/>
      <c r="I20" s="67"/>
      <c r="J20" s="67"/>
      <c r="K20" s="67"/>
      <c r="L20" s="67"/>
      <c r="M20" s="68"/>
      <c r="N20" s="69"/>
      <c r="O20" s="70"/>
      <c r="P20" s="71"/>
      <c r="Q20" s="13">
        <f t="shared" si="0"/>
        <v>0</v>
      </c>
      <c r="S20" s="27">
        <f t="shared" si="1"/>
        <v>0</v>
      </c>
    </row>
    <row r="21" spans="1:19" ht="20.100000000000001" customHeight="1" x14ac:dyDescent="0.25">
      <c r="A21" s="65"/>
      <c r="B21" s="66"/>
      <c r="C21" s="65"/>
      <c r="D21" s="66"/>
      <c r="E21" s="67"/>
      <c r="F21" s="67"/>
      <c r="G21" s="67"/>
      <c r="H21" s="67"/>
      <c r="I21" s="67"/>
      <c r="J21" s="67"/>
      <c r="K21" s="67"/>
      <c r="L21" s="67"/>
      <c r="M21" s="68"/>
      <c r="N21" s="69"/>
      <c r="O21" s="70"/>
      <c r="P21" s="71"/>
      <c r="Q21" s="13">
        <f t="shared" si="0"/>
        <v>0</v>
      </c>
      <c r="S21" s="27">
        <f t="shared" si="1"/>
        <v>0</v>
      </c>
    </row>
    <row r="22" spans="1:19" ht="20.100000000000001" customHeight="1" x14ac:dyDescent="0.25">
      <c r="A22" s="65"/>
      <c r="B22" s="66"/>
      <c r="C22" s="65"/>
      <c r="D22" s="66"/>
      <c r="E22" s="67"/>
      <c r="F22" s="67"/>
      <c r="G22" s="67"/>
      <c r="H22" s="67"/>
      <c r="I22" s="67"/>
      <c r="J22" s="67"/>
      <c r="K22" s="67"/>
      <c r="L22" s="67"/>
      <c r="M22" s="68"/>
      <c r="N22" s="69"/>
      <c r="O22" s="70"/>
      <c r="P22" s="71"/>
      <c r="Q22" s="13">
        <f t="shared" si="0"/>
        <v>0</v>
      </c>
      <c r="S22" s="27">
        <f t="shared" si="1"/>
        <v>0</v>
      </c>
    </row>
    <row r="23" spans="1:19" ht="20.100000000000001" customHeight="1" x14ac:dyDescent="0.25">
      <c r="A23" s="65"/>
      <c r="B23" s="66"/>
      <c r="C23" s="65"/>
      <c r="D23" s="66"/>
      <c r="E23" s="67"/>
      <c r="F23" s="67"/>
      <c r="G23" s="67"/>
      <c r="H23" s="67"/>
      <c r="I23" s="67"/>
      <c r="J23" s="67"/>
      <c r="K23" s="67"/>
      <c r="L23" s="67"/>
      <c r="M23" s="68"/>
      <c r="N23" s="69"/>
      <c r="O23" s="70"/>
      <c r="P23" s="71"/>
      <c r="Q23" s="13">
        <f t="shared" si="0"/>
        <v>0</v>
      </c>
      <c r="S23" s="27">
        <f t="shared" si="1"/>
        <v>0</v>
      </c>
    </row>
    <row r="24" spans="1:19" ht="20.100000000000001" customHeight="1" x14ac:dyDescent="0.25">
      <c r="A24" s="65"/>
      <c r="B24" s="66"/>
      <c r="C24" s="65"/>
      <c r="D24" s="66"/>
      <c r="E24" s="67"/>
      <c r="F24" s="67"/>
      <c r="G24" s="67"/>
      <c r="H24" s="67"/>
      <c r="I24" s="67"/>
      <c r="J24" s="67"/>
      <c r="K24" s="67"/>
      <c r="L24" s="67"/>
      <c r="M24" s="68"/>
      <c r="N24" s="69"/>
      <c r="O24" s="70"/>
      <c r="P24" s="71"/>
      <c r="Q24" s="13">
        <f t="shared" si="0"/>
        <v>0</v>
      </c>
      <c r="S24" s="27">
        <f t="shared" si="1"/>
        <v>0</v>
      </c>
    </row>
    <row r="25" spans="1:19" ht="20.100000000000001" customHeight="1" x14ac:dyDescent="0.25">
      <c r="A25" s="65"/>
      <c r="B25" s="66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8"/>
      <c r="N25" s="69"/>
      <c r="O25" s="70"/>
      <c r="P25" s="71"/>
      <c r="Q25" s="13">
        <f t="shared" si="0"/>
        <v>0</v>
      </c>
      <c r="S25" s="27">
        <f t="shared" si="1"/>
        <v>0</v>
      </c>
    </row>
    <row r="26" spans="1:19" ht="20.100000000000001" customHeight="1" x14ac:dyDescent="0.25">
      <c r="A26" s="65"/>
      <c r="B26" s="66"/>
      <c r="C26" s="65"/>
      <c r="D26" s="66"/>
      <c r="E26" s="67"/>
      <c r="F26" s="67"/>
      <c r="G26" s="67"/>
      <c r="H26" s="67"/>
      <c r="I26" s="67"/>
      <c r="J26" s="67"/>
      <c r="K26" s="67"/>
      <c r="L26" s="67"/>
      <c r="M26" s="68"/>
      <c r="N26" s="69"/>
      <c r="O26" s="70"/>
      <c r="P26" s="71"/>
      <c r="Q26" s="13">
        <f t="shared" si="0"/>
        <v>0</v>
      </c>
      <c r="S26" s="27">
        <f t="shared" si="1"/>
        <v>0</v>
      </c>
    </row>
    <row r="27" spans="1:19" ht="20.100000000000001" customHeight="1" x14ac:dyDescent="0.25">
      <c r="A27" s="65"/>
      <c r="B27" s="66"/>
      <c r="C27" s="65"/>
      <c r="D27" s="66"/>
      <c r="E27" s="67"/>
      <c r="F27" s="67"/>
      <c r="G27" s="67"/>
      <c r="H27" s="67"/>
      <c r="I27" s="67"/>
      <c r="J27" s="67"/>
      <c r="K27" s="67"/>
      <c r="L27" s="67"/>
      <c r="M27" s="68"/>
      <c r="N27" s="69"/>
      <c r="O27" s="70"/>
      <c r="P27" s="71"/>
      <c r="Q27" s="13">
        <f t="shared" si="0"/>
        <v>0</v>
      </c>
      <c r="S27" s="27">
        <f t="shared" si="1"/>
        <v>0</v>
      </c>
    </row>
    <row r="28" spans="1:19" ht="20.100000000000001" customHeight="1" x14ac:dyDescent="0.25">
      <c r="A28" s="65"/>
      <c r="B28" s="66"/>
      <c r="C28" s="65"/>
      <c r="D28" s="66"/>
      <c r="E28" s="67"/>
      <c r="F28" s="67"/>
      <c r="G28" s="67"/>
      <c r="H28" s="67"/>
      <c r="I28" s="67"/>
      <c r="J28" s="67"/>
      <c r="K28" s="67"/>
      <c r="L28" s="67"/>
      <c r="M28" s="68"/>
      <c r="N28" s="69"/>
      <c r="O28" s="70"/>
      <c r="P28" s="71"/>
      <c r="Q28" s="13">
        <f t="shared" si="0"/>
        <v>0</v>
      </c>
      <c r="S28" s="27">
        <f t="shared" si="1"/>
        <v>0</v>
      </c>
    </row>
    <row r="29" spans="1:19" ht="20.100000000000001" customHeight="1" x14ac:dyDescent="0.25">
      <c r="A29" s="65"/>
      <c r="B29" s="66"/>
      <c r="C29" s="65"/>
      <c r="D29" s="66"/>
      <c r="E29" s="67"/>
      <c r="F29" s="67"/>
      <c r="G29" s="67"/>
      <c r="H29" s="67"/>
      <c r="I29" s="67"/>
      <c r="J29" s="67"/>
      <c r="K29" s="67"/>
      <c r="L29" s="67"/>
      <c r="M29" s="68"/>
      <c r="N29" s="69"/>
      <c r="O29" s="70"/>
      <c r="P29" s="71"/>
      <c r="Q29" s="13">
        <f t="shared" si="0"/>
        <v>0</v>
      </c>
      <c r="S29" s="27">
        <f t="shared" si="1"/>
        <v>0</v>
      </c>
    </row>
    <row r="30" spans="1:19" ht="20.100000000000001" customHeight="1" x14ac:dyDescent="0.25">
      <c r="A30" s="65"/>
      <c r="B30" s="66"/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8"/>
      <c r="N30" s="69"/>
      <c r="O30" s="70"/>
      <c r="P30" s="71"/>
      <c r="Q30" s="13">
        <f t="shared" si="0"/>
        <v>0</v>
      </c>
      <c r="S30" s="27">
        <f t="shared" si="1"/>
        <v>0</v>
      </c>
    </row>
    <row r="31" spans="1:19" ht="20.100000000000001" customHeight="1" x14ac:dyDescent="0.25">
      <c r="A31" s="65"/>
      <c r="B31" s="66"/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8"/>
      <c r="N31" s="69"/>
      <c r="O31" s="70"/>
      <c r="P31" s="71"/>
      <c r="Q31" s="13">
        <f t="shared" si="0"/>
        <v>0</v>
      </c>
      <c r="S31" s="27">
        <f t="shared" si="1"/>
        <v>0</v>
      </c>
    </row>
    <row r="32" spans="1:19" ht="20.100000000000001" customHeight="1" x14ac:dyDescent="0.25">
      <c r="A32" s="65"/>
      <c r="B32" s="66"/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8"/>
      <c r="N32" s="69"/>
      <c r="O32" s="70"/>
      <c r="P32" s="71"/>
      <c r="Q32" s="13">
        <f t="shared" si="0"/>
        <v>0</v>
      </c>
      <c r="S32" s="27">
        <f t="shared" si="1"/>
        <v>0</v>
      </c>
    </row>
    <row r="33" spans="1:19" ht="20.100000000000001" customHeight="1" x14ac:dyDescent="0.25">
      <c r="A33" s="65"/>
      <c r="B33" s="66"/>
      <c r="C33" s="65"/>
      <c r="D33" s="66"/>
      <c r="E33" s="67"/>
      <c r="F33" s="67"/>
      <c r="G33" s="67"/>
      <c r="H33" s="67"/>
      <c r="I33" s="67"/>
      <c r="J33" s="67"/>
      <c r="K33" s="67"/>
      <c r="L33" s="67"/>
      <c r="M33" s="68"/>
      <c r="N33" s="69"/>
      <c r="O33" s="70"/>
      <c r="P33" s="71"/>
      <c r="Q33" s="13">
        <f t="shared" si="0"/>
        <v>0</v>
      </c>
      <c r="S33" s="27">
        <f t="shared" si="1"/>
        <v>0</v>
      </c>
    </row>
    <row r="34" spans="1:19" ht="20.100000000000001" customHeight="1" x14ac:dyDescent="0.25">
      <c r="A34" s="65"/>
      <c r="B34" s="66"/>
      <c r="C34" s="65"/>
      <c r="D34" s="66"/>
      <c r="E34" s="67"/>
      <c r="F34" s="67"/>
      <c r="G34" s="67"/>
      <c r="H34" s="67"/>
      <c r="I34" s="67"/>
      <c r="J34" s="67"/>
      <c r="K34" s="67"/>
      <c r="L34" s="67"/>
      <c r="M34" s="68"/>
      <c r="N34" s="69"/>
      <c r="O34" s="70"/>
      <c r="P34" s="71"/>
      <c r="Q34" s="13">
        <f t="shared" si="0"/>
        <v>0</v>
      </c>
      <c r="S34" s="27">
        <f t="shared" si="1"/>
        <v>0</v>
      </c>
    </row>
    <row r="35" spans="1:19" ht="20.100000000000001" customHeight="1" x14ac:dyDescent="0.25">
      <c r="A35" s="65"/>
      <c r="B35" s="66"/>
      <c r="C35" s="65"/>
      <c r="D35" s="66"/>
      <c r="E35" s="67"/>
      <c r="F35" s="67"/>
      <c r="G35" s="67"/>
      <c r="H35" s="67"/>
      <c r="I35" s="67"/>
      <c r="J35" s="67"/>
      <c r="K35" s="67"/>
      <c r="L35" s="67"/>
      <c r="M35" s="68"/>
      <c r="N35" s="69"/>
      <c r="O35" s="70"/>
      <c r="P35" s="71"/>
      <c r="Q35" s="13">
        <f t="shared" si="0"/>
        <v>0</v>
      </c>
      <c r="S35" s="27">
        <f t="shared" si="1"/>
        <v>0</v>
      </c>
    </row>
    <row r="36" spans="1:19" ht="20.100000000000001" customHeight="1" x14ac:dyDescent="0.25">
      <c r="A36" s="65"/>
      <c r="B36" s="66"/>
      <c r="C36" s="65"/>
      <c r="D36" s="66"/>
      <c r="E36" s="67"/>
      <c r="F36" s="67"/>
      <c r="G36" s="67"/>
      <c r="H36" s="67"/>
      <c r="I36" s="67"/>
      <c r="J36" s="67"/>
      <c r="K36" s="67"/>
      <c r="L36" s="67"/>
      <c r="M36" s="68"/>
      <c r="N36" s="69"/>
      <c r="O36" s="70"/>
      <c r="P36" s="71"/>
      <c r="Q36" s="13">
        <f t="shared" si="0"/>
        <v>0</v>
      </c>
      <c r="S36" s="27">
        <f t="shared" si="1"/>
        <v>0</v>
      </c>
    </row>
    <row r="37" spans="1:19" ht="20.100000000000001" customHeight="1" x14ac:dyDescent="0.25">
      <c r="A37" s="65"/>
      <c r="B37" s="66"/>
      <c r="C37" s="65"/>
      <c r="D37" s="66"/>
      <c r="E37" s="67"/>
      <c r="F37" s="67"/>
      <c r="G37" s="67"/>
      <c r="H37" s="67"/>
      <c r="I37" s="67"/>
      <c r="J37" s="67"/>
      <c r="K37" s="67"/>
      <c r="L37" s="67"/>
      <c r="M37" s="68"/>
      <c r="N37" s="69"/>
      <c r="O37" s="70"/>
      <c r="P37" s="71"/>
      <c r="Q37" s="13">
        <f t="shared" si="0"/>
        <v>0</v>
      </c>
      <c r="S37" s="27">
        <f t="shared" si="1"/>
        <v>0</v>
      </c>
    </row>
    <row r="38" spans="1:19" ht="20.100000000000001" customHeight="1" x14ac:dyDescent="0.25">
      <c r="A38" s="65"/>
      <c r="B38" s="66"/>
      <c r="C38" s="65"/>
      <c r="D38" s="66"/>
      <c r="E38" s="67"/>
      <c r="F38" s="67"/>
      <c r="G38" s="67"/>
      <c r="H38" s="67"/>
      <c r="I38" s="67"/>
      <c r="J38" s="67"/>
      <c r="K38" s="67"/>
      <c r="L38" s="67"/>
      <c r="M38" s="68"/>
      <c r="N38" s="69"/>
      <c r="O38" s="70"/>
      <c r="P38" s="71"/>
      <c r="Q38" s="13">
        <f t="shared" si="0"/>
        <v>0</v>
      </c>
      <c r="S38" s="27">
        <f t="shared" si="1"/>
        <v>0</v>
      </c>
    </row>
    <row r="39" spans="1:19" ht="20.100000000000001" customHeight="1" x14ac:dyDescent="0.25">
      <c r="A39" s="65"/>
      <c r="B39" s="66"/>
      <c r="C39" s="65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69"/>
      <c r="O39" s="70"/>
      <c r="P39" s="71"/>
      <c r="Q39" s="13">
        <f t="shared" si="0"/>
        <v>0</v>
      </c>
      <c r="S39" s="27">
        <f t="shared" si="1"/>
        <v>0</v>
      </c>
    </row>
    <row r="40" spans="1:19" ht="20.100000000000001" customHeight="1" x14ac:dyDescent="0.25">
      <c r="A40" s="65"/>
      <c r="B40" s="66"/>
      <c r="C40" s="65"/>
      <c r="D40" s="66"/>
      <c r="E40" s="67"/>
      <c r="F40" s="67"/>
      <c r="G40" s="67"/>
      <c r="H40" s="67"/>
      <c r="I40" s="67"/>
      <c r="J40" s="67"/>
      <c r="K40" s="67"/>
      <c r="L40" s="67"/>
      <c r="M40" s="68"/>
      <c r="N40" s="69"/>
      <c r="O40" s="70"/>
      <c r="P40" s="71"/>
      <c r="Q40" s="13">
        <f t="shared" si="0"/>
        <v>0</v>
      </c>
      <c r="S40" s="27">
        <f t="shared" si="1"/>
        <v>0</v>
      </c>
    </row>
    <row r="41" spans="1:19" ht="20.100000000000001" customHeight="1" x14ac:dyDescent="0.25">
      <c r="A41" s="65"/>
      <c r="B41" s="66"/>
      <c r="C41" s="65"/>
      <c r="D41" s="66"/>
      <c r="E41" s="67"/>
      <c r="F41" s="67"/>
      <c r="G41" s="67"/>
      <c r="H41" s="67"/>
      <c r="I41" s="67"/>
      <c r="J41" s="67"/>
      <c r="K41" s="67"/>
      <c r="L41" s="67"/>
      <c r="M41" s="68"/>
      <c r="N41" s="69"/>
      <c r="O41" s="70"/>
      <c r="P41" s="71"/>
      <c r="Q41" s="13">
        <f t="shared" si="0"/>
        <v>0</v>
      </c>
      <c r="S41" s="27">
        <f t="shared" si="1"/>
        <v>0</v>
      </c>
    </row>
    <row r="42" spans="1:19" ht="20.100000000000001" customHeight="1" x14ac:dyDescent="0.25">
      <c r="A42" s="65"/>
      <c r="B42" s="66"/>
      <c r="C42" s="65"/>
      <c r="D42" s="66"/>
      <c r="E42" s="67"/>
      <c r="F42" s="67"/>
      <c r="G42" s="67"/>
      <c r="H42" s="67"/>
      <c r="I42" s="67"/>
      <c r="J42" s="67"/>
      <c r="K42" s="67"/>
      <c r="L42" s="67"/>
      <c r="M42" s="68"/>
      <c r="N42" s="69"/>
      <c r="O42" s="70"/>
      <c r="P42" s="71"/>
      <c r="Q42" s="13">
        <f t="shared" si="0"/>
        <v>0</v>
      </c>
      <c r="S42" s="27">
        <f t="shared" si="1"/>
        <v>0</v>
      </c>
    </row>
    <row r="43" spans="1:19" ht="20.100000000000001" customHeight="1" x14ac:dyDescent="0.25">
      <c r="A43" s="65"/>
      <c r="B43" s="66"/>
      <c r="C43" s="65"/>
      <c r="D43" s="66"/>
      <c r="E43" s="67"/>
      <c r="F43" s="67"/>
      <c r="G43" s="67"/>
      <c r="H43" s="67"/>
      <c r="I43" s="67"/>
      <c r="J43" s="67"/>
      <c r="K43" s="67"/>
      <c r="L43" s="67"/>
      <c r="M43" s="68"/>
      <c r="N43" s="69"/>
      <c r="O43" s="70"/>
      <c r="P43" s="71"/>
      <c r="Q43" s="13">
        <f t="shared" si="0"/>
        <v>0</v>
      </c>
      <c r="S43" s="27">
        <f t="shared" si="1"/>
        <v>0</v>
      </c>
    </row>
    <row r="44" spans="1:19" ht="20.100000000000001" customHeight="1" x14ac:dyDescent="0.25">
      <c r="A44" s="65"/>
      <c r="B44" s="66"/>
      <c r="C44" s="65"/>
      <c r="D44" s="66"/>
      <c r="E44" s="67"/>
      <c r="F44" s="67"/>
      <c r="G44" s="67"/>
      <c r="H44" s="67"/>
      <c r="I44" s="67"/>
      <c r="J44" s="67"/>
      <c r="K44" s="67"/>
      <c r="L44" s="67"/>
      <c r="M44" s="68"/>
      <c r="N44" s="69"/>
      <c r="O44" s="70"/>
      <c r="P44" s="71"/>
      <c r="Q44" s="13">
        <f t="shared" si="0"/>
        <v>0</v>
      </c>
      <c r="S44" s="27">
        <f t="shared" si="1"/>
        <v>0</v>
      </c>
    </row>
    <row r="45" spans="1:19" ht="20.100000000000001" customHeight="1" x14ac:dyDescent="0.25">
      <c r="A45" s="65"/>
      <c r="B45" s="66"/>
      <c r="C45" s="65"/>
      <c r="D45" s="66"/>
      <c r="E45" s="67"/>
      <c r="F45" s="67"/>
      <c r="G45" s="67"/>
      <c r="H45" s="67"/>
      <c r="I45" s="67"/>
      <c r="J45" s="67"/>
      <c r="K45" s="67"/>
      <c r="L45" s="67"/>
      <c r="M45" s="68"/>
      <c r="N45" s="69"/>
      <c r="O45" s="70"/>
      <c r="P45" s="71"/>
      <c r="Q45" s="13">
        <f t="shared" si="0"/>
        <v>0</v>
      </c>
      <c r="S45" s="27">
        <f t="shared" si="1"/>
        <v>0</v>
      </c>
    </row>
    <row r="46" spans="1:19" ht="20.100000000000001" customHeight="1" x14ac:dyDescent="0.25">
      <c r="A46" s="65"/>
      <c r="B46" s="66"/>
      <c r="C46" s="65"/>
      <c r="D46" s="66"/>
      <c r="E46" s="67"/>
      <c r="F46" s="67"/>
      <c r="G46" s="67"/>
      <c r="H46" s="67"/>
      <c r="I46" s="67"/>
      <c r="J46" s="67"/>
      <c r="K46" s="67"/>
      <c r="L46" s="67"/>
      <c r="M46" s="68"/>
      <c r="N46" s="69"/>
      <c r="O46" s="70"/>
      <c r="P46" s="71"/>
      <c r="Q46" s="13">
        <f t="shared" si="0"/>
        <v>0</v>
      </c>
      <c r="S46" s="27">
        <f t="shared" si="1"/>
        <v>0</v>
      </c>
    </row>
    <row r="47" spans="1:19" ht="20.100000000000001" customHeight="1" x14ac:dyDescent="0.25">
      <c r="A47" s="65"/>
      <c r="B47" s="66"/>
      <c r="C47" s="65"/>
      <c r="D47" s="66"/>
      <c r="E47" s="67"/>
      <c r="F47" s="67"/>
      <c r="G47" s="67"/>
      <c r="H47" s="67"/>
      <c r="I47" s="67"/>
      <c r="J47" s="67"/>
      <c r="K47" s="67"/>
      <c r="L47" s="67"/>
      <c r="M47" s="68"/>
      <c r="N47" s="69"/>
      <c r="O47" s="70"/>
      <c r="P47" s="71"/>
      <c r="Q47" s="13">
        <f t="shared" si="0"/>
        <v>0</v>
      </c>
      <c r="S47" s="27">
        <f t="shared" si="1"/>
        <v>0</v>
      </c>
    </row>
    <row r="48" spans="1:19" ht="20.100000000000001" customHeight="1" x14ac:dyDescent="0.25">
      <c r="A48" s="65"/>
      <c r="B48" s="66"/>
      <c r="C48" s="65"/>
      <c r="D48" s="66"/>
      <c r="E48" s="67"/>
      <c r="F48" s="67"/>
      <c r="G48" s="67"/>
      <c r="H48" s="67"/>
      <c r="I48" s="67"/>
      <c r="J48" s="67"/>
      <c r="K48" s="67"/>
      <c r="L48" s="67"/>
      <c r="M48" s="68"/>
      <c r="N48" s="69"/>
      <c r="O48" s="70"/>
      <c r="P48" s="71"/>
      <c r="Q48" s="13">
        <f t="shared" si="0"/>
        <v>0</v>
      </c>
      <c r="S48" s="27">
        <f t="shared" si="1"/>
        <v>0</v>
      </c>
    </row>
    <row r="49" spans="1:19" ht="20.100000000000001" customHeight="1" x14ac:dyDescent="0.25">
      <c r="A49" s="65"/>
      <c r="B49" s="66"/>
      <c r="C49" s="65"/>
      <c r="D49" s="66"/>
      <c r="E49" s="67"/>
      <c r="F49" s="67"/>
      <c r="G49" s="67"/>
      <c r="H49" s="67"/>
      <c r="I49" s="67"/>
      <c r="J49" s="67"/>
      <c r="K49" s="67"/>
      <c r="L49" s="67"/>
      <c r="M49" s="68"/>
      <c r="N49" s="69"/>
      <c r="O49" s="70"/>
      <c r="P49" s="71"/>
      <c r="Q49" s="13">
        <f t="shared" si="0"/>
        <v>0</v>
      </c>
      <c r="S49" s="27">
        <f t="shared" si="1"/>
        <v>0</v>
      </c>
    </row>
    <row r="50" spans="1:19" ht="20.100000000000001" customHeight="1" x14ac:dyDescent="0.25">
      <c r="A50" s="65"/>
      <c r="B50" s="66"/>
      <c r="C50" s="65"/>
      <c r="D50" s="66"/>
      <c r="E50" s="67"/>
      <c r="F50" s="67"/>
      <c r="G50" s="67"/>
      <c r="H50" s="67"/>
      <c r="I50" s="67"/>
      <c r="J50" s="67"/>
      <c r="K50" s="67"/>
      <c r="L50" s="67"/>
      <c r="M50" s="68"/>
      <c r="N50" s="69"/>
      <c r="O50" s="67"/>
      <c r="P50" s="67"/>
      <c r="Q50" s="13">
        <f t="shared" si="0"/>
        <v>0</v>
      </c>
      <c r="S50" s="27">
        <f t="shared" si="1"/>
        <v>0</v>
      </c>
    </row>
  </sheetData>
  <mergeCells count="284">
    <mergeCell ref="B4:D4"/>
    <mergeCell ref="F4:G4"/>
    <mergeCell ref="H4:I4"/>
    <mergeCell ref="J4:K4"/>
    <mergeCell ref="L4:M4"/>
    <mergeCell ref="N4:O4"/>
    <mergeCell ref="A1:O1"/>
    <mergeCell ref="A2:G2"/>
    <mergeCell ref="H2:O2"/>
    <mergeCell ref="B3:D3"/>
    <mergeCell ref="F3:G3"/>
    <mergeCell ref="H3:I3"/>
    <mergeCell ref="L3:M3"/>
    <mergeCell ref="N3:O3"/>
    <mergeCell ref="O7:P7"/>
    <mergeCell ref="A8:B8"/>
    <mergeCell ref="C8:D8"/>
    <mergeCell ref="E8:J8"/>
    <mergeCell ref="K8:L8"/>
    <mergeCell ref="M8:N8"/>
    <mergeCell ref="O8:P8"/>
    <mergeCell ref="B5:D5"/>
    <mergeCell ref="H5:I5"/>
    <mergeCell ref="J5:K5"/>
    <mergeCell ref="L5:M5"/>
    <mergeCell ref="N5:O5"/>
    <mergeCell ref="A7:B7"/>
    <mergeCell ref="C7:D7"/>
    <mergeCell ref="E7:J7"/>
    <mergeCell ref="K7:L7"/>
    <mergeCell ref="M7:N7"/>
    <mergeCell ref="F5:G5"/>
    <mergeCell ref="A10:B10"/>
    <mergeCell ref="C10:D10"/>
    <mergeCell ref="E10:J10"/>
    <mergeCell ref="K10:L10"/>
    <mergeCell ref="M10:N10"/>
    <mergeCell ref="O10:P10"/>
    <mergeCell ref="A9:B9"/>
    <mergeCell ref="C9:D9"/>
    <mergeCell ref="E9:J9"/>
    <mergeCell ref="K9:L9"/>
    <mergeCell ref="M9:N9"/>
    <mergeCell ref="O9:P9"/>
    <mergeCell ref="A12:B12"/>
    <mergeCell ref="C12:D12"/>
    <mergeCell ref="E12:J12"/>
    <mergeCell ref="K12:L12"/>
    <mergeCell ref="M12:N12"/>
    <mergeCell ref="O12:P12"/>
    <mergeCell ref="A11:B11"/>
    <mergeCell ref="C11:D11"/>
    <mergeCell ref="E11:J11"/>
    <mergeCell ref="K11:L11"/>
    <mergeCell ref="M11:N11"/>
    <mergeCell ref="O11:P11"/>
    <mergeCell ref="A14:B14"/>
    <mergeCell ref="C14:D14"/>
    <mergeCell ref="E14:J14"/>
    <mergeCell ref="K14:L14"/>
    <mergeCell ref="M14:N14"/>
    <mergeCell ref="O14:P14"/>
    <mergeCell ref="A13:B13"/>
    <mergeCell ref="C13:D13"/>
    <mergeCell ref="E13:J13"/>
    <mergeCell ref="K13:L13"/>
    <mergeCell ref="M13:N13"/>
    <mergeCell ref="O13:P13"/>
    <mergeCell ref="A16:B16"/>
    <mergeCell ref="C16:D16"/>
    <mergeCell ref="E16:J16"/>
    <mergeCell ref="K16:L16"/>
    <mergeCell ref="M16:N16"/>
    <mergeCell ref="O16:P16"/>
    <mergeCell ref="A15:B15"/>
    <mergeCell ref="C15:D15"/>
    <mergeCell ref="E15:J15"/>
    <mergeCell ref="K15:L15"/>
    <mergeCell ref="M15:N15"/>
    <mergeCell ref="O15:P15"/>
    <mergeCell ref="A18:B18"/>
    <mergeCell ref="C18:D18"/>
    <mergeCell ref="E18:J18"/>
    <mergeCell ref="K18:L18"/>
    <mergeCell ref="M18:N18"/>
    <mergeCell ref="O18:P18"/>
    <mergeCell ref="A17:B17"/>
    <mergeCell ref="C17:D17"/>
    <mergeCell ref="E17:J17"/>
    <mergeCell ref="K17:L17"/>
    <mergeCell ref="M17:N17"/>
    <mergeCell ref="O17:P17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O19:P19"/>
    <mergeCell ref="A22:B22"/>
    <mergeCell ref="C22:D22"/>
    <mergeCell ref="E22:J22"/>
    <mergeCell ref="K22:L22"/>
    <mergeCell ref="M22:N22"/>
    <mergeCell ref="O22:P22"/>
    <mergeCell ref="A21:B21"/>
    <mergeCell ref="C21:D21"/>
    <mergeCell ref="E21:J21"/>
    <mergeCell ref="K21:L21"/>
    <mergeCell ref="M21:N21"/>
    <mergeCell ref="O21:P21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O23:P23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5:P25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7:P27"/>
    <mergeCell ref="A30:B30"/>
    <mergeCell ref="C30:D30"/>
    <mergeCell ref="E30:J30"/>
    <mergeCell ref="K30:L30"/>
    <mergeCell ref="M30:N30"/>
    <mergeCell ref="O30:P30"/>
    <mergeCell ref="A29:B29"/>
    <mergeCell ref="C29:D29"/>
    <mergeCell ref="E29:J29"/>
    <mergeCell ref="K29:L29"/>
    <mergeCell ref="M29:N29"/>
    <mergeCell ref="O29:P29"/>
    <mergeCell ref="A32:B32"/>
    <mergeCell ref="C32:D32"/>
    <mergeCell ref="E32:J32"/>
    <mergeCell ref="K32:L32"/>
    <mergeCell ref="M32:N32"/>
    <mergeCell ref="O32:P32"/>
    <mergeCell ref="A31:B31"/>
    <mergeCell ref="C31:D31"/>
    <mergeCell ref="E31:J31"/>
    <mergeCell ref="K31:L31"/>
    <mergeCell ref="M31:N31"/>
    <mergeCell ref="O31:P31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3:P33"/>
    <mergeCell ref="A36:B36"/>
    <mergeCell ref="C36:D36"/>
    <mergeCell ref="E36:J36"/>
    <mergeCell ref="K36:L36"/>
    <mergeCell ref="M36:N36"/>
    <mergeCell ref="O36:P36"/>
    <mergeCell ref="A35:B35"/>
    <mergeCell ref="C35:D35"/>
    <mergeCell ref="E35:J35"/>
    <mergeCell ref="K35:L35"/>
    <mergeCell ref="M35:N35"/>
    <mergeCell ref="O35:P35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O37:P37"/>
    <mergeCell ref="A40:B40"/>
    <mergeCell ref="C40:D40"/>
    <mergeCell ref="E40:J40"/>
    <mergeCell ref="K40:L40"/>
    <mergeCell ref="M40:N40"/>
    <mergeCell ref="O40:P40"/>
    <mergeCell ref="A39:B39"/>
    <mergeCell ref="C39:D39"/>
    <mergeCell ref="E39:J39"/>
    <mergeCell ref="K39:L39"/>
    <mergeCell ref="M39:N39"/>
    <mergeCell ref="O39:P39"/>
    <mergeCell ref="A42:B42"/>
    <mergeCell ref="C42:D42"/>
    <mergeCell ref="E42:J42"/>
    <mergeCell ref="K42:L42"/>
    <mergeCell ref="M42:N42"/>
    <mergeCell ref="O42:P42"/>
    <mergeCell ref="A41:B41"/>
    <mergeCell ref="C41:D41"/>
    <mergeCell ref="E41:J41"/>
    <mergeCell ref="K41:L41"/>
    <mergeCell ref="M41:N41"/>
    <mergeCell ref="O41:P41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3:P43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5:P45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7:P4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50"/>
  <sheetViews>
    <sheetView zoomScale="90" zoomScaleNormal="90" workbookViewId="0">
      <selection activeCell="S1" sqref="S1:S1048576"/>
    </sheetView>
  </sheetViews>
  <sheetFormatPr defaultRowHeight="15" x14ac:dyDescent="0.25"/>
  <cols>
    <col min="9" max="9" width="11" bestFit="1" customWidth="1"/>
    <col min="18" max="18" width="11.7109375" customWidth="1"/>
    <col min="19" max="19" width="9.7109375" style="24" bestFit="1" customWidth="1"/>
  </cols>
  <sheetData>
    <row r="1" spans="1:19" ht="24" thickBot="1" x14ac:dyDescent="0.4">
      <c r="A1" s="87" t="s">
        <v>55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9" ht="18.75" x14ac:dyDescent="0.3">
      <c r="A2" s="88" t="s">
        <v>7</v>
      </c>
      <c r="B2" s="89"/>
      <c r="C2" s="89"/>
      <c r="D2" s="89"/>
      <c r="E2" s="89"/>
      <c r="F2" s="89"/>
      <c r="G2" s="90"/>
      <c r="H2" s="88" t="s">
        <v>17</v>
      </c>
      <c r="I2" s="89"/>
      <c r="J2" s="89"/>
      <c r="K2" s="89"/>
      <c r="L2" s="89"/>
      <c r="M2" s="89"/>
      <c r="N2" s="89"/>
      <c r="O2" s="89"/>
      <c r="P2" s="9"/>
      <c r="Q2" s="14">
        <f>MAX(Q8:Q50)+250</f>
        <v>250</v>
      </c>
      <c r="R2" s="11"/>
      <c r="S2" s="25">
        <f>MAX(S8:S50)</f>
        <v>0</v>
      </c>
    </row>
    <row r="3" spans="1:19" x14ac:dyDescent="0.25">
      <c r="A3" s="1" t="s">
        <v>8</v>
      </c>
      <c r="B3" s="82" t="s">
        <v>56</v>
      </c>
      <c r="C3" s="82"/>
      <c r="D3" s="82"/>
      <c r="E3" s="4" t="s">
        <v>11</v>
      </c>
      <c r="F3" s="82">
        <v>525</v>
      </c>
      <c r="G3" s="83"/>
      <c r="H3" s="91" t="s">
        <v>18</v>
      </c>
      <c r="I3" s="92"/>
      <c r="J3" s="21">
        <v>250</v>
      </c>
      <c r="K3" s="22" t="s">
        <v>37</v>
      </c>
      <c r="L3" s="92" t="s">
        <v>20</v>
      </c>
      <c r="M3" s="92"/>
      <c r="N3" s="82"/>
      <c r="O3" s="82"/>
      <c r="P3" s="10"/>
    </row>
    <row r="4" spans="1:19" x14ac:dyDescent="0.25">
      <c r="A4" s="1" t="s">
        <v>125</v>
      </c>
      <c r="B4" s="82">
        <v>14123</v>
      </c>
      <c r="C4" s="82"/>
      <c r="D4" s="82"/>
      <c r="E4" s="4" t="s">
        <v>22</v>
      </c>
      <c r="F4" s="82">
        <v>2005</v>
      </c>
      <c r="G4" s="83"/>
      <c r="H4" s="91" t="s">
        <v>19</v>
      </c>
      <c r="I4" s="92"/>
      <c r="J4" s="82"/>
      <c r="K4" s="82"/>
      <c r="L4" s="92" t="s">
        <v>27</v>
      </c>
      <c r="M4" s="92"/>
      <c r="N4" s="82"/>
      <c r="O4" s="82"/>
      <c r="P4" s="10"/>
    </row>
    <row r="5" spans="1:19" ht="15.75" thickBot="1" x14ac:dyDescent="0.3">
      <c r="A5" s="3" t="s">
        <v>57</v>
      </c>
      <c r="B5" s="74" t="s">
        <v>58</v>
      </c>
      <c r="C5" s="74"/>
      <c r="D5" s="74"/>
      <c r="E5" s="8" t="s">
        <v>92</v>
      </c>
      <c r="F5" s="74" t="s">
        <v>126</v>
      </c>
      <c r="G5" s="81"/>
      <c r="H5" s="104"/>
      <c r="I5" s="97"/>
      <c r="J5" s="74"/>
      <c r="K5" s="74"/>
      <c r="L5" s="97" t="s">
        <v>28</v>
      </c>
      <c r="M5" s="97"/>
      <c r="N5" s="74"/>
      <c r="O5" s="74"/>
      <c r="P5" s="6"/>
      <c r="R5" s="12" t="str">
        <f>LOOKUP(2,1/(1-ISBLANK(K:K)),K:K)</f>
        <v>Hours:</v>
      </c>
    </row>
    <row r="6" spans="1:19" ht="9.9499999999999993" customHeight="1" x14ac:dyDescent="0.25"/>
    <row r="7" spans="1:19" s="7" customFormat="1" ht="30" customHeight="1" x14ac:dyDescent="0.25">
      <c r="A7" s="72" t="s">
        <v>12</v>
      </c>
      <c r="B7" s="73"/>
      <c r="C7" s="77" t="s">
        <v>24</v>
      </c>
      <c r="D7" s="78"/>
      <c r="E7" s="79" t="s">
        <v>25</v>
      </c>
      <c r="F7" s="80"/>
      <c r="G7" s="80"/>
      <c r="H7" s="80"/>
      <c r="I7" s="80"/>
      <c r="J7" s="80"/>
      <c r="K7" s="80" t="s">
        <v>127</v>
      </c>
      <c r="L7" s="80"/>
      <c r="M7" s="72" t="s">
        <v>14</v>
      </c>
      <c r="N7" s="73"/>
      <c r="O7" s="72" t="s">
        <v>26</v>
      </c>
      <c r="P7" s="73"/>
      <c r="S7" s="26"/>
    </row>
    <row r="8" spans="1:19" ht="20.100000000000001" customHeight="1" x14ac:dyDescent="0.25">
      <c r="A8" s="65"/>
      <c r="B8" s="66"/>
      <c r="C8" s="65"/>
      <c r="D8" s="66"/>
      <c r="E8" s="67"/>
      <c r="F8" s="67"/>
      <c r="G8" s="67"/>
      <c r="H8" s="67"/>
      <c r="I8" s="67"/>
      <c r="J8" s="67"/>
      <c r="K8" s="67"/>
      <c r="L8" s="67"/>
      <c r="M8" s="68"/>
      <c r="N8" s="69"/>
      <c r="O8" s="68"/>
      <c r="P8" s="69"/>
      <c r="Q8" s="13">
        <f>IF(C8="y",K8*1,0)</f>
        <v>0</v>
      </c>
      <c r="S8" s="27">
        <f>IF(C8="y",A8*1,0)</f>
        <v>0</v>
      </c>
    </row>
    <row r="9" spans="1:19" ht="20.100000000000001" customHeight="1" x14ac:dyDescent="0.25">
      <c r="A9" s="65"/>
      <c r="B9" s="66"/>
      <c r="C9" s="65"/>
      <c r="D9" s="66"/>
      <c r="E9" s="67"/>
      <c r="F9" s="67"/>
      <c r="G9" s="67"/>
      <c r="H9" s="67"/>
      <c r="I9" s="67"/>
      <c r="J9" s="67"/>
      <c r="K9" s="67"/>
      <c r="L9" s="67"/>
      <c r="M9" s="68"/>
      <c r="N9" s="69"/>
      <c r="O9" s="70"/>
      <c r="P9" s="71"/>
      <c r="Q9" s="13">
        <f t="shared" ref="Q9:Q50" si="0">IF(C9="y",K9*1,0)</f>
        <v>0</v>
      </c>
      <c r="S9" s="27">
        <f>IF(C9="y",A9*1,0)</f>
        <v>0</v>
      </c>
    </row>
    <row r="10" spans="1:19" ht="20.100000000000001" customHeight="1" x14ac:dyDescent="0.25">
      <c r="A10" s="65"/>
      <c r="B10" s="66"/>
      <c r="C10" s="65"/>
      <c r="D10" s="66"/>
      <c r="E10" s="67"/>
      <c r="F10" s="67"/>
      <c r="G10" s="67"/>
      <c r="H10" s="67"/>
      <c r="I10" s="67"/>
      <c r="J10" s="67"/>
      <c r="K10" s="67"/>
      <c r="L10" s="67"/>
      <c r="M10" s="68"/>
      <c r="N10" s="69"/>
      <c r="O10" s="70"/>
      <c r="P10" s="71"/>
      <c r="Q10" s="13">
        <f t="shared" si="0"/>
        <v>0</v>
      </c>
      <c r="S10" s="27">
        <f t="shared" ref="S10:S50" si="1">IF(C10="y",A10*1,0)</f>
        <v>0</v>
      </c>
    </row>
    <row r="11" spans="1:19" ht="20.100000000000001" customHeight="1" x14ac:dyDescent="0.25">
      <c r="A11" s="65"/>
      <c r="B11" s="66"/>
      <c r="C11" s="65"/>
      <c r="D11" s="66"/>
      <c r="E11" s="67"/>
      <c r="F11" s="67"/>
      <c r="G11" s="67"/>
      <c r="H11" s="67"/>
      <c r="I11" s="67"/>
      <c r="J11" s="67"/>
      <c r="K11" s="67"/>
      <c r="L11" s="67"/>
      <c r="M11" s="68"/>
      <c r="N11" s="69"/>
      <c r="O11" s="70"/>
      <c r="P11" s="71"/>
      <c r="Q11" s="13">
        <f t="shared" si="0"/>
        <v>0</v>
      </c>
      <c r="S11" s="27">
        <f t="shared" si="1"/>
        <v>0</v>
      </c>
    </row>
    <row r="12" spans="1:19" ht="20.100000000000001" customHeight="1" x14ac:dyDescent="0.25">
      <c r="A12" s="65"/>
      <c r="B12" s="66"/>
      <c r="C12" s="65"/>
      <c r="D12" s="66"/>
      <c r="E12" s="67"/>
      <c r="F12" s="67"/>
      <c r="G12" s="67"/>
      <c r="H12" s="67"/>
      <c r="I12" s="67"/>
      <c r="J12" s="67"/>
      <c r="K12" s="67"/>
      <c r="L12" s="67"/>
      <c r="M12" s="68"/>
      <c r="N12" s="69"/>
      <c r="O12" s="70"/>
      <c r="P12" s="71"/>
      <c r="Q12" s="13">
        <f t="shared" si="0"/>
        <v>0</v>
      </c>
      <c r="S12" s="27">
        <f t="shared" si="1"/>
        <v>0</v>
      </c>
    </row>
    <row r="13" spans="1:19" ht="20.100000000000001" customHeight="1" x14ac:dyDescent="0.25">
      <c r="A13" s="65"/>
      <c r="B13" s="66"/>
      <c r="C13" s="65"/>
      <c r="D13" s="66"/>
      <c r="E13" s="67"/>
      <c r="F13" s="67"/>
      <c r="G13" s="67"/>
      <c r="H13" s="67"/>
      <c r="I13" s="67"/>
      <c r="J13" s="67"/>
      <c r="K13" s="67"/>
      <c r="L13" s="67"/>
      <c r="M13" s="68"/>
      <c r="N13" s="69"/>
      <c r="O13" s="70"/>
      <c r="P13" s="71"/>
      <c r="Q13" s="13">
        <f t="shared" si="0"/>
        <v>0</v>
      </c>
      <c r="S13" s="27">
        <f t="shared" si="1"/>
        <v>0</v>
      </c>
    </row>
    <row r="14" spans="1:19" ht="20.100000000000001" customHeight="1" x14ac:dyDescent="0.25">
      <c r="A14" s="65"/>
      <c r="B14" s="66"/>
      <c r="C14" s="65"/>
      <c r="D14" s="66"/>
      <c r="E14" s="67"/>
      <c r="F14" s="67"/>
      <c r="G14" s="67"/>
      <c r="H14" s="67"/>
      <c r="I14" s="67"/>
      <c r="J14" s="67"/>
      <c r="K14" s="67"/>
      <c r="L14" s="67"/>
      <c r="M14" s="68"/>
      <c r="N14" s="69"/>
      <c r="O14" s="70"/>
      <c r="P14" s="71"/>
      <c r="Q14" s="13">
        <f t="shared" si="0"/>
        <v>0</v>
      </c>
      <c r="S14" s="27">
        <f t="shared" si="1"/>
        <v>0</v>
      </c>
    </row>
    <row r="15" spans="1:19" ht="20.100000000000001" customHeight="1" x14ac:dyDescent="0.25">
      <c r="A15" s="65"/>
      <c r="B15" s="66"/>
      <c r="C15" s="65"/>
      <c r="D15" s="66"/>
      <c r="E15" s="67"/>
      <c r="F15" s="67"/>
      <c r="G15" s="67"/>
      <c r="H15" s="67"/>
      <c r="I15" s="67"/>
      <c r="J15" s="67"/>
      <c r="K15" s="67"/>
      <c r="L15" s="67"/>
      <c r="M15" s="68"/>
      <c r="N15" s="69"/>
      <c r="O15" s="70"/>
      <c r="P15" s="71"/>
      <c r="Q15" s="13">
        <f t="shared" si="0"/>
        <v>0</v>
      </c>
      <c r="S15" s="27">
        <f t="shared" si="1"/>
        <v>0</v>
      </c>
    </row>
    <row r="16" spans="1:19" ht="20.100000000000001" customHeight="1" x14ac:dyDescent="0.25">
      <c r="A16" s="65"/>
      <c r="B16" s="66"/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69"/>
      <c r="O16" s="70"/>
      <c r="P16" s="71"/>
      <c r="Q16" s="13">
        <f t="shared" si="0"/>
        <v>0</v>
      </c>
      <c r="S16" s="27">
        <f t="shared" si="1"/>
        <v>0</v>
      </c>
    </row>
    <row r="17" spans="1:19" ht="20.100000000000001" customHeight="1" x14ac:dyDescent="0.25">
      <c r="A17" s="65"/>
      <c r="B17" s="66"/>
      <c r="C17" s="65"/>
      <c r="D17" s="66"/>
      <c r="E17" s="67"/>
      <c r="F17" s="67"/>
      <c r="G17" s="67"/>
      <c r="H17" s="67"/>
      <c r="I17" s="67"/>
      <c r="J17" s="67"/>
      <c r="K17" s="67"/>
      <c r="L17" s="67"/>
      <c r="M17" s="68"/>
      <c r="N17" s="69"/>
      <c r="O17" s="70"/>
      <c r="P17" s="71"/>
      <c r="Q17" s="13">
        <f t="shared" si="0"/>
        <v>0</v>
      </c>
      <c r="S17" s="27">
        <f t="shared" si="1"/>
        <v>0</v>
      </c>
    </row>
    <row r="18" spans="1:19" ht="20.100000000000001" customHeight="1" x14ac:dyDescent="0.25">
      <c r="A18" s="65"/>
      <c r="B18" s="66"/>
      <c r="C18" s="65"/>
      <c r="D18" s="66"/>
      <c r="E18" s="67"/>
      <c r="F18" s="67"/>
      <c r="G18" s="67"/>
      <c r="H18" s="67"/>
      <c r="I18" s="67"/>
      <c r="J18" s="67"/>
      <c r="K18" s="67"/>
      <c r="L18" s="67"/>
      <c r="M18" s="68"/>
      <c r="N18" s="69"/>
      <c r="O18" s="70"/>
      <c r="P18" s="71"/>
      <c r="Q18" s="13">
        <f t="shared" si="0"/>
        <v>0</v>
      </c>
      <c r="S18" s="27">
        <f t="shared" si="1"/>
        <v>0</v>
      </c>
    </row>
    <row r="19" spans="1:19" ht="20.100000000000001" customHeight="1" x14ac:dyDescent="0.25">
      <c r="A19" s="65"/>
      <c r="B19" s="66"/>
      <c r="C19" s="65"/>
      <c r="D19" s="66"/>
      <c r="E19" s="67"/>
      <c r="F19" s="67"/>
      <c r="G19" s="67"/>
      <c r="H19" s="67"/>
      <c r="I19" s="67"/>
      <c r="J19" s="67"/>
      <c r="K19" s="67"/>
      <c r="L19" s="67"/>
      <c r="M19" s="68"/>
      <c r="N19" s="69"/>
      <c r="O19" s="70"/>
      <c r="P19" s="71"/>
      <c r="Q19" s="13">
        <f t="shared" si="0"/>
        <v>0</v>
      </c>
      <c r="S19" s="27">
        <f t="shared" si="1"/>
        <v>0</v>
      </c>
    </row>
    <row r="20" spans="1:19" ht="20.100000000000001" customHeight="1" x14ac:dyDescent="0.25">
      <c r="A20" s="65"/>
      <c r="B20" s="66"/>
      <c r="C20" s="65"/>
      <c r="D20" s="66"/>
      <c r="E20" s="67"/>
      <c r="F20" s="67"/>
      <c r="G20" s="67"/>
      <c r="H20" s="67"/>
      <c r="I20" s="67"/>
      <c r="J20" s="67"/>
      <c r="K20" s="67"/>
      <c r="L20" s="67"/>
      <c r="M20" s="68"/>
      <c r="N20" s="69"/>
      <c r="O20" s="70"/>
      <c r="P20" s="71"/>
      <c r="Q20" s="13">
        <f t="shared" si="0"/>
        <v>0</v>
      </c>
      <c r="S20" s="27">
        <f t="shared" si="1"/>
        <v>0</v>
      </c>
    </row>
    <row r="21" spans="1:19" ht="20.100000000000001" customHeight="1" x14ac:dyDescent="0.25">
      <c r="A21" s="65"/>
      <c r="B21" s="66"/>
      <c r="C21" s="65"/>
      <c r="D21" s="66"/>
      <c r="E21" s="67"/>
      <c r="F21" s="67"/>
      <c r="G21" s="67"/>
      <c r="H21" s="67"/>
      <c r="I21" s="67"/>
      <c r="J21" s="67"/>
      <c r="K21" s="67"/>
      <c r="L21" s="67"/>
      <c r="M21" s="68"/>
      <c r="N21" s="69"/>
      <c r="O21" s="70"/>
      <c r="P21" s="71"/>
      <c r="Q21" s="13">
        <f t="shared" si="0"/>
        <v>0</v>
      </c>
      <c r="S21" s="27">
        <f t="shared" si="1"/>
        <v>0</v>
      </c>
    </row>
    <row r="22" spans="1:19" ht="20.100000000000001" customHeight="1" x14ac:dyDescent="0.25">
      <c r="A22" s="65"/>
      <c r="B22" s="66"/>
      <c r="C22" s="65"/>
      <c r="D22" s="66"/>
      <c r="E22" s="67"/>
      <c r="F22" s="67"/>
      <c r="G22" s="67"/>
      <c r="H22" s="67"/>
      <c r="I22" s="67"/>
      <c r="J22" s="67"/>
      <c r="K22" s="67"/>
      <c r="L22" s="67"/>
      <c r="M22" s="68"/>
      <c r="N22" s="69"/>
      <c r="O22" s="70"/>
      <c r="P22" s="71"/>
      <c r="Q22" s="13">
        <f t="shared" si="0"/>
        <v>0</v>
      </c>
      <c r="S22" s="27">
        <f t="shared" si="1"/>
        <v>0</v>
      </c>
    </row>
    <row r="23" spans="1:19" ht="20.100000000000001" customHeight="1" x14ac:dyDescent="0.25">
      <c r="A23" s="65"/>
      <c r="B23" s="66"/>
      <c r="C23" s="65"/>
      <c r="D23" s="66"/>
      <c r="E23" s="67"/>
      <c r="F23" s="67"/>
      <c r="G23" s="67"/>
      <c r="H23" s="67"/>
      <c r="I23" s="67"/>
      <c r="J23" s="67"/>
      <c r="K23" s="67"/>
      <c r="L23" s="67"/>
      <c r="M23" s="68"/>
      <c r="N23" s="69"/>
      <c r="O23" s="70"/>
      <c r="P23" s="71"/>
      <c r="Q23" s="13">
        <f t="shared" si="0"/>
        <v>0</v>
      </c>
      <c r="S23" s="27">
        <f t="shared" si="1"/>
        <v>0</v>
      </c>
    </row>
    <row r="24" spans="1:19" ht="20.100000000000001" customHeight="1" x14ac:dyDescent="0.25">
      <c r="A24" s="65"/>
      <c r="B24" s="66"/>
      <c r="C24" s="65"/>
      <c r="D24" s="66"/>
      <c r="E24" s="67"/>
      <c r="F24" s="67"/>
      <c r="G24" s="67"/>
      <c r="H24" s="67"/>
      <c r="I24" s="67"/>
      <c r="J24" s="67"/>
      <c r="K24" s="67"/>
      <c r="L24" s="67"/>
      <c r="M24" s="68"/>
      <c r="N24" s="69"/>
      <c r="O24" s="70"/>
      <c r="P24" s="71"/>
      <c r="Q24" s="13">
        <f t="shared" si="0"/>
        <v>0</v>
      </c>
      <c r="S24" s="27">
        <f t="shared" si="1"/>
        <v>0</v>
      </c>
    </row>
    <row r="25" spans="1:19" ht="20.100000000000001" customHeight="1" x14ac:dyDescent="0.25">
      <c r="A25" s="65"/>
      <c r="B25" s="66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8"/>
      <c r="N25" s="69"/>
      <c r="O25" s="70"/>
      <c r="P25" s="71"/>
      <c r="Q25" s="13">
        <f t="shared" si="0"/>
        <v>0</v>
      </c>
      <c r="S25" s="27">
        <f t="shared" si="1"/>
        <v>0</v>
      </c>
    </row>
    <row r="26" spans="1:19" ht="20.100000000000001" customHeight="1" x14ac:dyDescent="0.25">
      <c r="A26" s="65"/>
      <c r="B26" s="66"/>
      <c r="C26" s="65"/>
      <c r="D26" s="66"/>
      <c r="E26" s="67"/>
      <c r="F26" s="67"/>
      <c r="G26" s="67"/>
      <c r="H26" s="67"/>
      <c r="I26" s="67"/>
      <c r="J26" s="67"/>
      <c r="K26" s="67"/>
      <c r="L26" s="67"/>
      <c r="M26" s="68"/>
      <c r="N26" s="69"/>
      <c r="O26" s="70"/>
      <c r="P26" s="71"/>
      <c r="Q26" s="13">
        <f t="shared" si="0"/>
        <v>0</v>
      </c>
      <c r="S26" s="27">
        <f t="shared" si="1"/>
        <v>0</v>
      </c>
    </row>
    <row r="27" spans="1:19" ht="20.100000000000001" customHeight="1" x14ac:dyDescent="0.25">
      <c r="A27" s="65"/>
      <c r="B27" s="66"/>
      <c r="C27" s="65"/>
      <c r="D27" s="66"/>
      <c r="E27" s="67"/>
      <c r="F27" s="67"/>
      <c r="G27" s="67"/>
      <c r="H27" s="67"/>
      <c r="I27" s="67"/>
      <c r="J27" s="67"/>
      <c r="K27" s="67"/>
      <c r="L27" s="67"/>
      <c r="M27" s="68"/>
      <c r="N27" s="69"/>
      <c r="O27" s="70"/>
      <c r="P27" s="71"/>
      <c r="Q27" s="13">
        <f t="shared" si="0"/>
        <v>0</v>
      </c>
      <c r="S27" s="27">
        <f t="shared" si="1"/>
        <v>0</v>
      </c>
    </row>
    <row r="28" spans="1:19" ht="20.100000000000001" customHeight="1" x14ac:dyDescent="0.25">
      <c r="A28" s="65"/>
      <c r="B28" s="66"/>
      <c r="C28" s="65"/>
      <c r="D28" s="66"/>
      <c r="E28" s="67"/>
      <c r="F28" s="67"/>
      <c r="G28" s="67"/>
      <c r="H28" s="67"/>
      <c r="I28" s="67"/>
      <c r="J28" s="67"/>
      <c r="K28" s="67"/>
      <c r="L28" s="67"/>
      <c r="M28" s="68"/>
      <c r="N28" s="69"/>
      <c r="O28" s="70"/>
      <c r="P28" s="71"/>
      <c r="Q28" s="13">
        <f t="shared" si="0"/>
        <v>0</v>
      </c>
      <c r="S28" s="27">
        <f t="shared" si="1"/>
        <v>0</v>
      </c>
    </row>
    <row r="29" spans="1:19" ht="20.100000000000001" customHeight="1" x14ac:dyDescent="0.25">
      <c r="A29" s="65"/>
      <c r="B29" s="66"/>
      <c r="C29" s="65"/>
      <c r="D29" s="66"/>
      <c r="E29" s="67"/>
      <c r="F29" s="67"/>
      <c r="G29" s="67"/>
      <c r="H29" s="67"/>
      <c r="I29" s="67"/>
      <c r="J29" s="67"/>
      <c r="K29" s="67"/>
      <c r="L29" s="67"/>
      <c r="M29" s="68"/>
      <c r="N29" s="69"/>
      <c r="O29" s="70"/>
      <c r="P29" s="71"/>
      <c r="Q29" s="13">
        <f t="shared" si="0"/>
        <v>0</v>
      </c>
      <c r="S29" s="27">
        <f t="shared" si="1"/>
        <v>0</v>
      </c>
    </row>
    <row r="30" spans="1:19" ht="20.100000000000001" customHeight="1" x14ac:dyDescent="0.25">
      <c r="A30" s="65"/>
      <c r="B30" s="66"/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8"/>
      <c r="N30" s="69"/>
      <c r="O30" s="70"/>
      <c r="P30" s="71"/>
      <c r="Q30" s="13">
        <f t="shared" si="0"/>
        <v>0</v>
      </c>
      <c r="S30" s="27">
        <f t="shared" si="1"/>
        <v>0</v>
      </c>
    </row>
    <row r="31" spans="1:19" ht="20.100000000000001" customHeight="1" x14ac:dyDescent="0.25">
      <c r="A31" s="65"/>
      <c r="B31" s="66"/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8"/>
      <c r="N31" s="69"/>
      <c r="O31" s="70"/>
      <c r="P31" s="71"/>
      <c r="Q31" s="13">
        <f t="shared" si="0"/>
        <v>0</v>
      </c>
      <c r="S31" s="27">
        <f t="shared" si="1"/>
        <v>0</v>
      </c>
    </row>
    <row r="32" spans="1:19" ht="20.100000000000001" customHeight="1" x14ac:dyDescent="0.25">
      <c r="A32" s="65"/>
      <c r="B32" s="66"/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8"/>
      <c r="N32" s="69"/>
      <c r="O32" s="70"/>
      <c r="P32" s="71"/>
      <c r="Q32" s="13">
        <f t="shared" si="0"/>
        <v>0</v>
      </c>
      <c r="S32" s="27">
        <f t="shared" si="1"/>
        <v>0</v>
      </c>
    </row>
    <row r="33" spans="1:19" ht="20.100000000000001" customHeight="1" x14ac:dyDescent="0.25">
      <c r="A33" s="65"/>
      <c r="B33" s="66"/>
      <c r="C33" s="65"/>
      <c r="D33" s="66"/>
      <c r="E33" s="67"/>
      <c r="F33" s="67"/>
      <c r="G33" s="67"/>
      <c r="H33" s="67"/>
      <c r="I33" s="67"/>
      <c r="J33" s="67"/>
      <c r="K33" s="67"/>
      <c r="L33" s="67"/>
      <c r="M33" s="68"/>
      <c r="N33" s="69"/>
      <c r="O33" s="70"/>
      <c r="P33" s="71"/>
      <c r="Q33" s="13">
        <f t="shared" si="0"/>
        <v>0</v>
      </c>
      <c r="S33" s="27">
        <f t="shared" si="1"/>
        <v>0</v>
      </c>
    </row>
    <row r="34" spans="1:19" ht="20.100000000000001" customHeight="1" x14ac:dyDescent="0.25">
      <c r="A34" s="65"/>
      <c r="B34" s="66"/>
      <c r="C34" s="65"/>
      <c r="D34" s="66"/>
      <c r="E34" s="67"/>
      <c r="F34" s="67"/>
      <c r="G34" s="67"/>
      <c r="H34" s="67"/>
      <c r="I34" s="67"/>
      <c r="J34" s="67"/>
      <c r="K34" s="67"/>
      <c r="L34" s="67"/>
      <c r="M34" s="68"/>
      <c r="N34" s="69"/>
      <c r="O34" s="70"/>
      <c r="P34" s="71"/>
      <c r="Q34" s="13">
        <f t="shared" si="0"/>
        <v>0</v>
      </c>
      <c r="S34" s="27">
        <f t="shared" si="1"/>
        <v>0</v>
      </c>
    </row>
    <row r="35" spans="1:19" ht="20.100000000000001" customHeight="1" x14ac:dyDescent="0.25">
      <c r="A35" s="65"/>
      <c r="B35" s="66"/>
      <c r="C35" s="65"/>
      <c r="D35" s="66"/>
      <c r="E35" s="67"/>
      <c r="F35" s="67"/>
      <c r="G35" s="67"/>
      <c r="H35" s="67"/>
      <c r="I35" s="67"/>
      <c r="J35" s="67"/>
      <c r="K35" s="67"/>
      <c r="L35" s="67"/>
      <c r="M35" s="68"/>
      <c r="N35" s="69"/>
      <c r="O35" s="70"/>
      <c r="P35" s="71"/>
      <c r="Q35" s="13">
        <f t="shared" si="0"/>
        <v>0</v>
      </c>
      <c r="S35" s="27">
        <f t="shared" si="1"/>
        <v>0</v>
      </c>
    </row>
    <row r="36" spans="1:19" ht="20.100000000000001" customHeight="1" x14ac:dyDescent="0.25">
      <c r="A36" s="65"/>
      <c r="B36" s="66"/>
      <c r="C36" s="65"/>
      <c r="D36" s="66"/>
      <c r="E36" s="67"/>
      <c r="F36" s="67"/>
      <c r="G36" s="67"/>
      <c r="H36" s="67"/>
      <c r="I36" s="67"/>
      <c r="J36" s="67"/>
      <c r="K36" s="67"/>
      <c r="L36" s="67"/>
      <c r="M36" s="68"/>
      <c r="N36" s="69"/>
      <c r="O36" s="70"/>
      <c r="P36" s="71"/>
      <c r="Q36" s="13">
        <f t="shared" si="0"/>
        <v>0</v>
      </c>
      <c r="S36" s="27">
        <f t="shared" si="1"/>
        <v>0</v>
      </c>
    </row>
    <row r="37" spans="1:19" ht="20.100000000000001" customHeight="1" x14ac:dyDescent="0.25">
      <c r="A37" s="65"/>
      <c r="B37" s="66"/>
      <c r="C37" s="65"/>
      <c r="D37" s="66"/>
      <c r="E37" s="67"/>
      <c r="F37" s="67"/>
      <c r="G37" s="67"/>
      <c r="H37" s="67"/>
      <c r="I37" s="67"/>
      <c r="J37" s="67"/>
      <c r="K37" s="67"/>
      <c r="L37" s="67"/>
      <c r="M37" s="68"/>
      <c r="N37" s="69"/>
      <c r="O37" s="70"/>
      <c r="P37" s="71"/>
      <c r="Q37" s="13">
        <f t="shared" si="0"/>
        <v>0</v>
      </c>
      <c r="S37" s="27">
        <f t="shared" si="1"/>
        <v>0</v>
      </c>
    </row>
    <row r="38" spans="1:19" ht="20.100000000000001" customHeight="1" x14ac:dyDescent="0.25">
      <c r="A38" s="65"/>
      <c r="B38" s="66"/>
      <c r="C38" s="65"/>
      <c r="D38" s="66"/>
      <c r="E38" s="67"/>
      <c r="F38" s="67"/>
      <c r="G38" s="67"/>
      <c r="H38" s="67"/>
      <c r="I38" s="67"/>
      <c r="J38" s="67"/>
      <c r="K38" s="67"/>
      <c r="L38" s="67"/>
      <c r="M38" s="68"/>
      <c r="N38" s="69"/>
      <c r="O38" s="70"/>
      <c r="P38" s="71"/>
      <c r="Q38" s="13">
        <f t="shared" si="0"/>
        <v>0</v>
      </c>
      <c r="S38" s="27">
        <f t="shared" si="1"/>
        <v>0</v>
      </c>
    </row>
    <row r="39" spans="1:19" ht="20.100000000000001" customHeight="1" x14ac:dyDescent="0.25">
      <c r="A39" s="65"/>
      <c r="B39" s="66"/>
      <c r="C39" s="65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69"/>
      <c r="O39" s="70"/>
      <c r="P39" s="71"/>
      <c r="Q39" s="13">
        <f t="shared" si="0"/>
        <v>0</v>
      </c>
      <c r="S39" s="27">
        <f t="shared" si="1"/>
        <v>0</v>
      </c>
    </row>
    <row r="40" spans="1:19" ht="20.100000000000001" customHeight="1" x14ac:dyDescent="0.25">
      <c r="A40" s="65"/>
      <c r="B40" s="66"/>
      <c r="C40" s="65"/>
      <c r="D40" s="66"/>
      <c r="E40" s="67"/>
      <c r="F40" s="67"/>
      <c r="G40" s="67"/>
      <c r="H40" s="67"/>
      <c r="I40" s="67"/>
      <c r="J40" s="67"/>
      <c r="K40" s="67"/>
      <c r="L40" s="67"/>
      <c r="M40" s="68"/>
      <c r="N40" s="69"/>
      <c r="O40" s="70"/>
      <c r="P40" s="71"/>
      <c r="Q40" s="13">
        <f t="shared" si="0"/>
        <v>0</v>
      </c>
      <c r="S40" s="27">
        <f t="shared" si="1"/>
        <v>0</v>
      </c>
    </row>
    <row r="41" spans="1:19" ht="20.100000000000001" customHeight="1" x14ac:dyDescent="0.25">
      <c r="A41" s="65"/>
      <c r="B41" s="66"/>
      <c r="C41" s="65"/>
      <c r="D41" s="66"/>
      <c r="E41" s="67"/>
      <c r="F41" s="67"/>
      <c r="G41" s="67"/>
      <c r="H41" s="67"/>
      <c r="I41" s="67"/>
      <c r="J41" s="67"/>
      <c r="K41" s="67"/>
      <c r="L41" s="67"/>
      <c r="M41" s="68"/>
      <c r="N41" s="69"/>
      <c r="O41" s="70"/>
      <c r="P41" s="71"/>
      <c r="Q41" s="13">
        <f t="shared" si="0"/>
        <v>0</v>
      </c>
      <c r="S41" s="27">
        <f t="shared" si="1"/>
        <v>0</v>
      </c>
    </row>
    <row r="42" spans="1:19" ht="20.100000000000001" customHeight="1" x14ac:dyDescent="0.25">
      <c r="A42" s="65"/>
      <c r="B42" s="66"/>
      <c r="C42" s="65"/>
      <c r="D42" s="66"/>
      <c r="E42" s="67"/>
      <c r="F42" s="67"/>
      <c r="G42" s="67"/>
      <c r="H42" s="67"/>
      <c r="I42" s="67"/>
      <c r="J42" s="67"/>
      <c r="K42" s="67"/>
      <c r="L42" s="67"/>
      <c r="M42" s="68"/>
      <c r="N42" s="69"/>
      <c r="O42" s="70"/>
      <c r="P42" s="71"/>
      <c r="Q42" s="13">
        <f t="shared" si="0"/>
        <v>0</v>
      </c>
      <c r="S42" s="27">
        <f t="shared" si="1"/>
        <v>0</v>
      </c>
    </row>
    <row r="43" spans="1:19" ht="20.100000000000001" customHeight="1" x14ac:dyDescent="0.25">
      <c r="A43" s="65"/>
      <c r="B43" s="66"/>
      <c r="C43" s="65"/>
      <c r="D43" s="66"/>
      <c r="E43" s="67"/>
      <c r="F43" s="67"/>
      <c r="G43" s="67"/>
      <c r="H43" s="67"/>
      <c r="I43" s="67"/>
      <c r="J43" s="67"/>
      <c r="K43" s="67"/>
      <c r="L43" s="67"/>
      <c r="M43" s="68"/>
      <c r="N43" s="69"/>
      <c r="O43" s="70"/>
      <c r="P43" s="71"/>
      <c r="Q43" s="13">
        <f t="shared" si="0"/>
        <v>0</v>
      </c>
      <c r="S43" s="27">
        <f t="shared" si="1"/>
        <v>0</v>
      </c>
    </row>
    <row r="44" spans="1:19" ht="20.100000000000001" customHeight="1" x14ac:dyDescent="0.25">
      <c r="A44" s="65"/>
      <c r="B44" s="66"/>
      <c r="C44" s="65"/>
      <c r="D44" s="66"/>
      <c r="E44" s="67"/>
      <c r="F44" s="67"/>
      <c r="G44" s="67"/>
      <c r="H44" s="67"/>
      <c r="I44" s="67"/>
      <c r="J44" s="67"/>
      <c r="K44" s="67"/>
      <c r="L44" s="67"/>
      <c r="M44" s="68"/>
      <c r="N44" s="69"/>
      <c r="O44" s="70"/>
      <c r="P44" s="71"/>
      <c r="Q44" s="13">
        <f t="shared" si="0"/>
        <v>0</v>
      </c>
      <c r="S44" s="27">
        <f t="shared" si="1"/>
        <v>0</v>
      </c>
    </row>
    <row r="45" spans="1:19" ht="20.100000000000001" customHeight="1" x14ac:dyDescent="0.25">
      <c r="A45" s="65"/>
      <c r="B45" s="66"/>
      <c r="C45" s="65"/>
      <c r="D45" s="66"/>
      <c r="E45" s="67"/>
      <c r="F45" s="67"/>
      <c r="G45" s="67"/>
      <c r="H45" s="67"/>
      <c r="I45" s="67"/>
      <c r="J45" s="67"/>
      <c r="K45" s="67"/>
      <c r="L45" s="67"/>
      <c r="M45" s="68"/>
      <c r="N45" s="69"/>
      <c r="O45" s="70"/>
      <c r="P45" s="71"/>
      <c r="Q45" s="13">
        <f t="shared" si="0"/>
        <v>0</v>
      </c>
      <c r="S45" s="27">
        <f t="shared" si="1"/>
        <v>0</v>
      </c>
    </row>
    <row r="46" spans="1:19" ht="20.100000000000001" customHeight="1" x14ac:dyDescent="0.25">
      <c r="A46" s="65"/>
      <c r="B46" s="66"/>
      <c r="C46" s="65"/>
      <c r="D46" s="66"/>
      <c r="E46" s="67"/>
      <c r="F46" s="67"/>
      <c r="G46" s="67"/>
      <c r="H46" s="67"/>
      <c r="I46" s="67"/>
      <c r="J46" s="67"/>
      <c r="K46" s="67"/>
      <c r="L46" s="67"/>
      <c r="M46" s="68"/>
      <c r="N46" s="69"/>
      <c r="O46" s="70"/>
      <c r="P46" s="71"/>
      <c r="Q46" s="13">
        <f t="shared" si="0"/>
        <v>0</v>
      </c>
      <c r="S46" s="27">
        <f t="shared" si="1"/>
        <v>0</v>
      </c>
    </row>
    <row r="47" spans="1:19" ht="20.100000000000001" customHeight="1" x14ac:dyDescent="0.25">
      <c r="A47" s="65"/>
      <c r="B47" s="66"/>
      <c r="C47" s="65"/>
      <c r="D47" s="66"/>
      <c r="E47" s="67"/>
      <c r="F47" s="67"/>
      <c r="G47" s="67"/>
      <c r="H47" s="67"/>
      <c r="I47" s="67"/>
      <c r="J47" s="67"/>
      <c r="K47" s="67"/>
      <c r="L47" s="67"/>
      <c r="M47" s="68"/>
      <c r="N47" s="69"/>
      <c r="O47" s="70"/>
      <c r="P47" s="71"/>
      <c r="Q47" s="13">
        <f t="shared" si="0"/>
        <v>0</v>
      </c>
      <c r="S47" s="27">
        <f t="shared" si="1"/>
        <v>0</v>
      </c>
    </row>
    <row r="48" spans="1:19" ht="20.100000000000001" customHeight="1" x14ac:dyDescent="0.25">
      <c r="A48" s="65"/>
      <c r="B48" s="66"/>
      <c r="C48" s="65"/>
      <c r="D48" s="66"/>
      <c r="E48" s="67"/>
      <c r="F48" s="67"/>
      <c r="G48" s="67"/>
      <c r="H48" s="67"/>
      <c r="I48" s="67"/>
      <c r="J48" s="67"/>
      <c r="K48" s="67"/>
      <c r="L48" s="67"/>
      <c r="M48" s="68"/>
      <c r="N48" s="69"/>
      <c r="O48" s="70"/>
      <c r="P48" s="71"/>
      <c r="Q48" s="13">
        <f t="shared" si="0"/>
        <v>0</v>
      </c>
      <c r="S48" s="27">
        <f t="shared" si="1"/>
        <v>0</v>
      </c>
    </row>
    <row r="49" spans="1:19" ht="20.100000000000001" customHeight="1" x14ac:dyDescent="0.25">
      <c r="A49" s="65"/>
      <c r="B49" s="66"/>
      <c r="C49" s="65"/>
      <c r="D49" s="66"/>
      <c r="E49" s="67"/>
      <c r="F49" s="67"/>
      <c r="G49" s="67"/>
      <c r="H49" s="67"/>
      <c r="I49" s="67"/>
      <c r="J49" s="67"/>
      <c r="K49" s="67"/>
      <c r="L49" s="67"/>
      <c r="M49" s="68"/>
      <c r="N49" s="69"/>
      <c r="O49" s="70"/>
      <c r="P49" s="71"/>
      <c r="Q49" s="13">
        <f t="shared" si="0"/>
        <v>0</v>
      </c>
      <c r="S49" s="27">
        <f t="shared" si="1"/>
        <v>0</v>
      </c>
    </row>
    <row r="50" spans="1:19" ht="20.100000000000001" customHeight="1" x14ac:dyDescent="0.25">
      <c r="A50" s="65"/>
      <c r="B50" s="66"/>
      <c r="C50" s="65"/>
      <c r="D50" s="66"/>
      <c r="E50" s="67"/>
      <c r="F50" s="67"/>
      <c r="G50" s="67"/>
      <c r="H50" s="67"/>
      <c r="I50" s="67"/>
      <c r="J50" s="67"/>
      <c r="K50" s="67"/>
      <c r="L50" s="67"/>
      <c r="M50" s="68"/>
      <c r="N50" s="69"/>
      <c r="O50" s="67"/>
      <c r="P50" s="67"/>
      <c r="Q50" s="13">
        <f t="shared" si="0"/>
        <v>0</v>
      </c>
      <c r="S50" s="27">
        <f t="shared" si="1"/>
        <v>0</v>
      </c>
    </row>
  </sheetData>
  <mergeCells count="284">
    <mergeCell ref="B4:D4"/>
    <mergeCell ref="F4:G4"/>
    <mergeCell ref="H4:I4"/>
    <mergeCell ref="J4:K4"/>
    <mergeCell ref="L4:M4"/>
    <mergeCell ref="N4:O4"/>
    <mergeCell ref="A1:O1"/>
    <mergeCell ref="A2:G2"/>
    <mergeCell ref="H2:O2"/>
    <mergeCell ref="B3:D3"/>
    <mergeCell ref="F3:G3"/>
    <mergeCell ref="H3:I3"/>
    <mergeCell ref="L3:M3"/>
    <mergeCell ref="N3:O3"/>
    <mergeCell ref="O7:P7"/>
    <mergeCell ref="A8:B8"/>
    <mergeCell ref="C8:D8"/>
    <mergeCell ref="E8:J8"/>
    <mergeCell ref="K8:L8"/>
    <mergeCell ref="M8:N8"/>
    <mergeCell ref="O8:P8"/>
    <mergeCell ref="B5:D5"/>
    <mergeCell ref="H5:I5"/>
    <mergeCell ref="J5:K5"/>
    <mergeCell ref="L5:M5"/>
    <mergeCell ref="N5:O5"/>
    <mergeCell ref="A7:B7"/>
    <mergeCell ref="C7:D7"/>
    <mergeCell ref="E7:J7"/>
    <mergeCell ref="K7:L7"/>
    <mergeCell ref="M7:N7"/>
    <mergeCell ref="F5:G5"/>
    <mergeCell ref="A10:B10"/>
    <mergeCell ref="C10:D10"/>
    <mergeCell ref="E10:J10"/>
    <mergeCell ref="K10:L10"/>
    <mergeCell ref="M10:N10"/>
    <mergeCell ref="O10:P10"/>
    <mergeCell ref="A9:B9"/>
    <mergeCell ref="C9:D9"/>
    <mergeCell ref="E9:J9"/>
    <mergeCell ref="K9:L9"/>
    <mergeCell ref="M9:N9"/>
    <mergeCell ref="O9:P9"/>
    <mergeCell ref="A12:B12"/>
    <mergeCell ref="C12:D12"/>
    <mergeCell ref="E12:J12"/>
    <mergeCell ref="K12:L12"/>
    <mergeCell ref="M12:N12"/>
    <mergeCell ref="O12:P12"/>
    <mergeCell ref="A11:B11"/>
    <mergeCell ref="C11:D11"/>
    <mergeCell ref="E11:J11"/>
    <mergeCell ref="K11:L11"/>
    <mergeCell ref="M11:N11"/>
    <mergeCell ref="O11:P11"/>
    <mergeCell ref="A14:B14"/>
    <mergeCell ref="C14:D14"/>
    <mergeCell ref="E14:J14"/>
    <mergeCell ref="K14:L14"/>
    <mergeCell ref="M14:N14"/>
    <mergeCell ref="O14:P14"/>
    <mergeCell ref="A13:B13"/>
    <mergeCell ref="C13:D13"/>
    <mergeCell ref="E13:J13"/>
    <mergeCell ref="K13:L13"/>
    <mergeCell ref="M13:N13"/>
    <mergeCell ref="O13:P13"/>
    <mergeCell ref="A16:B16"/>
    <mergeCell ref="C16:D16"/>
    <mergeCell ref="E16:J16"/>
    <mergeCell ref="K16:L16"/>
    <mergeCell ref="M16:N16"/>
    <mergeCell ref="O16:P16"/>
    <mergeCell ref="A15:B15"/>
    <mergeCell ref="C15:D15"/>
    <mergeCell ref="E15:J15"/>
    <mergeCell ref="K15:L15"/>
    <mergeCell ref="M15:N15"/>
    <mergeCell ref="O15:P15"/>
    <mergeCell ref="A18:B18"/>
    <mergeCell ref="C18:D18"/>
    <mergeCell ref="E18:J18"/>
    <mergeCell ref="K18:L18"/>
    <mergeCell ref="M18:N18"/>
    <mergeCell ref="O18:P18"/>
    <mergeCell ref="A17:B17"/>
    <mergeCell ref="C17:D17"/>
    <mergeCell ref="E17:J17"/>
    <mergeCell ref="K17:L17"/>
    <mergeCell ref="M17:N17"/>
    <mergeCell ref="O17:P17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O19:P19"/>
    <mergeCell ref="A22:B22"/>
    <mergeCell ref="C22:D22"/>
    <mergeCell ref="E22:J22"/>
    <mergeCell ref="K22:L22"/>
    <mergeCell ref="M22:N22"/>
    <mergeCell ref="O22:P22"/>
    <mergeCell ref="A21:B21"/>
    <mergeCell ref="C21:D21"/>
    <mergeCell ref="E21:J21"/>
    <mergeCell ref="K21:L21"/>
    <mergeCell ref="M21:N21"/>
    <mergeCell ref="O21:P21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O23:P23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5:P25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7:P27"/>
    <mergeCell ref="A30:B30"/>
    <mergeCell ref="C30:D30"/>
    <mergeCell ref="E30:J30"/>
    <mergeCell ref="K30:L30"/>
    <mergeCell ref="M30:N30"/>
    <mergeCell ref="O30:P30"/>
    <mergeCell ref="A29:B29"/>
    <mergeCell ref="C29:D29"/>
    <mergeCell ref="E29:J29"/>
    <mergeCell ref="K29:L29"/>
    <mergeCell ref="M29:N29"/>
    <mergeCell ref="O29:P29"/>
    <mergeCell ref="A32:B32"/>
    <mergeCell ref="C32:D32"/>
    <mergeCell ref="E32:J32"/>
    <mergeCell ref="K32:L32"/>
    <mergeCell ref="M32:N32"/>
    <mergeCell ref="O32:P32"/>
    <mergeCell ref="A31:B31"/>
    <mergeCell ref="C31:D31"/>
    <mergeCell ref="E31:J31"/>
    <mergeCell ref="K31:L31"/>
    <mergeCell ref="M31:N31"/>
    <mergeCell ref="O31:P31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3:P33"/>
    <mergeCell ref="A36:B36"/>
    <mergeCell ref="C36:D36"/>
    <mergeCell ref="E36:J36"/>
    <mergeCell ref="K36:L36"/>
    <mergeCell ref="M36:N36"/>
    <mergeCell ref="O36:P36"/>
    <mergeCell ref="A35:B35"/>
    <mergeCell ref="C35:D35"/>
    <mergeCell ref="E35:J35"/>
    <mergeCell ref="K35:L35"/>
    <mergeCell ref="M35:N35"/>
    <mergeCell ref="O35:P35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O37:P37"/>
    <mergeCell ref="A40:B40"/>
    <mergeCell ref="C40:D40"/>
    <mergeCell ref="E40:J40"/>
    <mergeCell ref="K40:L40"/>
    <mergeCell ref="M40:N40"/>
    <mergeCell ref="O40:P40"/>
    <mergeCell ref="A39:B39"/>
    <mergeCell ref="C39:D39"/>
    <mergeCell ref="E39:J39"/>
    <mergeCell ref="K39:L39"/>
    <mergeCell ref="M39:N39"/>
    <mergeCell ref="O39:P39"/>
    <mergeCell ref="A42:B42"/>
    <mergeCell ref="C42:D42"/>
    <mergeCell ref="E42:J42"/>
    <mergeCell ref="K42:L42"/>
    <mergeCell ref="M42:N42"/>
    <mergeCell ref="O42:P42"/>
    <mergeCell ref="A41:B41"/>
    <mergeCell ref="C41:D41"/>
    <mergeCell ref="E41:J41"/>
    <mergeCell ref="K41:L41"/>
    <mergeCell ref="M41:N41"/>
    <mergeCell ref="O41:P41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3:P43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5:P45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7:P4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50"/>
  <sheetViews>
    <sheetView topLeftCell="K1" zoomScale="90" zoomScaleNormal="90" workbookViewId="0">
      <selection activeCell="S1" sqref="S1:S1048576"/>
    </sheetView>
  </sheetViews>
  <sheetFormatPr defaultRowHeight="15" x14ac:dyDescent="0.25"/>
  <cols>
    <col min="9" max="9" width="11" bestFit="1" customWidth="1"/>
    <col min="18" max="18" width="11.7109375" customWidth="1"/>
    <col min="19" max="19" width="9.7109375" style="24" bestFit="1" customWidth="1"/>
    <col min="22" max="22" width="17" bestFit="1" customWidth="1"/>
    <col min="23" max="23" width="14.5703125" bestFit="1" customWidth="1"/>
  </cols>
  <sheetData>
    <row r="1" spans="1:23" ht="24" thickBot="1" x14ac:dyDescent="0.4">
      <c r="A1" s="87" t="s">
        <v>63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23" ht="18.75" x14ac:dyDescent="0.3">
      <c r="A2" s="88" t="s">
        <v>7</v>
      </c>
      <c r="B2" s="89"/>
      <c r="C2" s="89"/>
      <c r="D2" s="89"/>
      <c r="E2" s="89"/>
      <c r="F2" s="89"/>
      <c r="G2" s="90"/>
      <c r="H2" s="88" t="s">
        <v>17</v>
      </c>
      <c r="I2" s="89"/>
      <c r="J2" s="89"/>
      <c r="K2" s="89"/>
      <c r="L2" s="89"/>
      <c r="M2" s="89"/>
      <c r="N2" s="89"/>
      <c r="O2" s="89"/>
      <c r="P2" s="9"/>
      <c r="Q2" s="14">
        <f>MAX(Q8:Q50)+8000</f>
        <v>8000</v>
      </c>
      <c r="R2" s="11"/>
      <c r="S2" s="25">
        <f>MAX(S8:S50)</f>
        <v>0</v>
      </c>
    </row>
    <row r="3" spans="1:23" x14ac:dyDescent="0.25">
      <c r="A3" s="1" t="s">
        <v>8</v>
      </c>
      <c r="B3" s="96" t="s">
        <v>65</v>
      </c>
      <c r="C3" s="96"/>
      <c r="D3" s="96"/>
      <c r="E3" s="4" t="s">
        <v>11</v>
      </c>
      <c r="F3" s="96" t="s">
        <v>66</v>
      </c>
      <c r="G3" s="98"/>
      <c r="H3" s="91" t="s">
        <v>18</v>
      </c>
      <c r="I3" s="92"/>
      <c r="J3" s="21">
        <v>8000</v>
      </c>
      <c r="K3" s="22" t="s">
        <v>16</v>
      </c>
      <c r="L3" s="92" t="s">
        <v>20</v>
      </c>
      <c r="M3" s="92"/>
      <c r="N3" s="82"/>
      <c r="O3" s="82"/>
      <c r="P3" s="10"/>
    </row>
    <row r="4" spans="1:23" x14ac:dyDescent="0.25">
      <c r="A4" s="1" t="s">
        <v>125</v>
      </c>
      <c r="B4" s="96" t="s">
        <v>64</v>
      </c>
      <c r="C4" s="96"/>
      <c r="D4" s="96"/>
      <c r="E4" s="4" t="s">
        <v>22</v>
      </c>
      <c r="F4" s="96">
        <v>2004</v>
      </c>
      <c r="G4" s="98"/>
      <c r="H4" s="91" t="s">
        <v>19</v>
      </c>
      <c r="I4" s="92"/>
      <c r="J4" s="82" t="s">
        <v>21</v>
      </c>
      <c r="K4" s="82"/>
      <c r="L4" s="92" t="s">
        <v>27</v>
      </c>
      <c r="M4" s="92"/>
      <c r="N4" s="82"/>
      <c r="O4" s="82"/>
      <c r="P4" s="10"/>
    </row>
    <row r="5" spans="1:23" ht="15.75" thickBot="1" x14ac:dyDescent="0.3">
      <c r="A5" s="3" t="s">
        <v>84</v>
      </c>
      <c r="B5" s="106">
        <v>37929</v>
      </c>
      <c r="C5" s="95"/>
      <c r="D5" s="95"/>
      <c r="E5" s="8" t="s">
        <v>92</v>
      </c>
      <c r="F5" s="95"/>
      <c r="G5" s="105"/>
      <c r="H5" s="104"/>
      <c r="I5" s="97"/>
      <c r="J5" s="74"/>
      <c r="K5" s="74"/>
      <c r="L5" s="97" t="s">
        <v>28</v>
      </c>
      <c r="M5" s="97"/>
      <c r="N5" s="74"/>
      <c r="O5" s="74"/>
      <c r="P5" s="6"/>
      <c r="R5" s="12" t="str">
        <f>LOOKUP(2,1/(1-ISBLANK(K:K)),K:K)</f>
        <v>Mileage:</v>
      </c>
    </row>
    <row r="6" spans="1:23" ht="9.9499999999999993" customHeight="1" x14ac:dyDescent="0.25"/>
    <row r="7" spans="1:23" s="7" customFormat="1" ht="30" customHeight="1" thickBot="1" x14ac:dyDescent="0.3">
      <c r="A7" s="72" t="s">
        <v>12</v>
      </c>
      <c r="B7" s="73"/>
      <c r="C7" s="77" t="s">
        <v>24</v>
      </c>
      <c r="D7" s="78"/>
      <c r="E7" s="79" t="s">
        <v>25</v>
      </c>
      <c r="F7" s="80"/>
      <c r="G7" s="80"/>
      <c r="H7" s="80"/>
      <c r="I7" s="80"/>
      <c r="J7" s="80"/>
      <c r="K7" s="80" t="s">
        <v>13</v>
      </c>
      <c r="L7" s="80"/>
      <c r="M7" s="72" t="s">
        <v>14</v>
      </c>
      <c r="N7" s="73"/>
      <c r="O7" s="72" t="s">
        <v>26</v>
      </c>
      <c r="P7" s="73"/>
      <c r="S7" s="26"/>
    </row>
    <row r="8" spans="1:23" ht="20.100000000000001" customHeight="1" x14ac:dyDescent="0.3">
      <c r="A8" s="65"/>
      <c r="B8" s="66"/>
      <c r="C8" s="65"/>
      <c r="D8" s="66"/>
      <c r="E8" s="67"/>
      <c r="F8" s="67"/>
      <c r="G8" s="67"/>
      <c r="H8" s="67"/>
      <c r="I8" s="67"/>
      <c r="J8" s="67"/>
      <c r="K8" s="67"/>
      <c r="L8" s="67"/>
      <c r="M8" s="68"/>
      <c r="N8" s="69"/>
      <c r="O8" s="68"/>
      <c r="P8" s="69"/>
      <c r="Q8" s="13">
        <f>IF(C8="y",K8*1,0)</f>
        <v>0</v>
      </c>
      <c r="S8" s="27">
        <f>IF(C8="y",A8*1,0)</f>
        <v>0</v>
      </c>
      <c r="V8" s="88" t="s">
        <v>67</v>
      </c>
      <c r="W8" s="90"/>
    </row>
    <row r="9" spans="1:23" ht="20.100000000000001" customHeight="1" x14ac:dyDescent="0.25">
      <c r="A9" s="65"/>
      <c r="B9" s="66"/>
      <c r="C9" s="65"/>
      <c r="D9" s="66"/>
      <c r="E9" s="67"/>
      <c r="F9" s="67"/>
      <c r="G9" s="67"/>
      <c r="H9" s="67"/>
      <c r="I9" s="67"/>
      <c r="J9" s="67"/>
      <c r="K9" s="67"/>
      <c r="L9" s="67"/>
      <c r="M9" s="68"/>
      <c r="N9" s="69"/>
      <c r="O9" s="70"/>
      <c r="P9" s="71"/>
      <c r="Q9" s="13">
        <f t="shared" ref="Q9:Q50" si="0">IF(C9="y",K9*1,0)</f>
        <v>0</v>
      </c>
      <c r="S9" s="27">
        <f>IF(C9="y",A9*1,0)</f>
        <v>0</v>
      </c>
      <c r="V9" s="18" t="s">
        <v>68</v>
      </c>
      <c r="W9" s="10" t="s">
        <v>69</v>
      </c>
    </row>
    <row r="10" spans="1:23" ht="20.100000000000001" customHeight="1" x14ac:dyDescent="0.25">
      <c r="A10" s="65"/>
      <c r="B10" s="66"/>
      <c r="C10" s="65"/>
      <c r="D10" s="66"/>
      <c r="E10" s="67"/>
      <c r="F10" s="67"/>
      <c r="G10" s="67"/>
      <c r="H10" s="67"/>
      <c r="I10" s="67"/>
      <c r="J10" s="67"/>
      <c r="K10" s="67"/>
      <c r="L10" s="67"/>
      <c r="M10" s="68"/>
      <c r="N10" s="69"/>
      <c r="O10" s="70"/>
      <c r="P10" s="71"/>
      <c r="Q10" s="13">
        <f t="shared" si="0"/>
        <v>0</v>
      </c>
      <c r="S10" s="27">
        <f t="shared" ref="S10:S50" si="1">IF(C10="y",A10*1,0)</f>
        <v>0</v>
      </c>
      <c r="V10" s="18" t="s">
        <v>11</v>
      </c>
      <c r="W10" s="10" t="s">
        <v>70</v>
      </c>
    </row>
    <row r="11" spans="1:23" ht="20.100000000000001" customHeight="1" thickBot="1" x14ac:dyDescent="0.3">
      <c r="A11" s="65"/>
      <c r="B11" s="66"/>
      <c r="C11" s="65"/>
      <c r="D11" s="66"/>
      <c r="E11" s="67"/>
      <c r="F11" s="67"/>
      <c r="G11" s="67"/>
      <c r="H11" s="67"/>
      <c r="I11" s="67"/>
      <c r="J11" s="67"/>
      <c r="K11" s="67"/>
      <c r="L11" s="67"/>
      <c r="M11" s="68"/>
      <c r="N11" s="69"/>
      <c r="O11" s="70"/>
      <c r="P11" s="71"/>
      <c r="Q11" s="13">
        <f t="shared" si="0"/>
        <v>0</v>
      </c>
      <c r="S11" s="27">
        <f t="shared" si="1"/>
        <v>0</v>
      </c>
      <c r="V11" s="19" t="s">
        <v>71</v>
      </c>
      <c r="W11" s="6" t="s">
        <v>72</v>
      </c>
    </row>
    <row r="12" spans="1:23" ht="20.100000000000001" customHeight="1" x14ac:dyDescent="0.3">
      <c r="A12" s="65"/>
      <c r="B12" s="66"/>
      <c r="C12" s="65"/>
      <c r="D12" s="66"/>
      <c r="E12" s="67"/>
      <c r="F12" s="67"/>
      <c r="G12" s="67"/>
      <c r="H12" s="67"/>
      <c r="I12" s="67"/>
      <c r="J12" s="67"/>
      <c r="K12" s="67"/>
      <c r="L12" s="67"/>
      <c r="M12" s="68"/>
      <c r="N12" s="69"/>
      <c r="O12" s="70"/>
      <c r="P12" s="71"/>
      <c r="Q12" s="13">
        <f t="shared" si="0"/>
        <v>0</v>
      </c>
      <c r="S12" s="27">
        <f t="shared" si="1"/>
        <v>0</v>
      </c>
      <c r="V12" s="88" t="s">
        <v>73</v>
      </c>
      <c r="W12" s="90"/>
    </row>
    <row r="13" spans="1:23" ht="20.100000000000001" customHeight="1" x14ac:dyDescent="0.25">
      <c r="A13" s="65"/>
      <c r="B13" s="66"/>
      <c r="C13" s="65"/>
      <c r="D13" s="66"/>
      <c r="E13" s="67"/>
      <c r="F13" s="67"/>
      <c r="G13" s="67"/>
      <c r="H13" s="67"/>
      <c r="I13" s="67"/>
      <c r="J13" s="67"/>
      <c r="K13" s="67"/>
      <c r="L13" s="67"/>
      <c r="M13" s="68"/>
      <c r="N13" s="69"/>
      <c r="O13" s="70"/>
      <c r="P13" s="71"/>
      <c r="Q13" s="13">
        <f t="shared" si="0"/>
        <v>0</v>
      </c>
      <c r="S13" s="27">
        <f t="shared" si="1"/>
        <v>0</v>
      </c>
      <c r="V13" s="18" t="s">
        <v>68</v>
      </c>
      <c r="W13" s="10" t="s">
        <v>74</v>
      </c>
    </row>
    <row r="14" spans="1:23" ht="20.100000000000001" customHeight="1" x14ac:dyDescent="0.25">
      <c r="A14" s="65"/>
      <c r="B14" s="66"/>
      <c r="C14" s="65"/>
      <c r="D14" s="66"/>
      <c r="E14" s="67"/>
      <c r="F14" s="67"/>
      <c r="G14" s="67"/>
      <c r="H14" s="67"/>
      <c r="I14" s="67"/>
      <c r="J14" s="67"/>
      <c r="K14" s="67"/>
      <c r="L14" s="67"/>
      <c r="M14" s="68"/>
      <c r="N14" s="69"/>
      <c r="O14" s="70"/>
      <c r="P14" s="71"/>
      <c r="Q14" s="13">
        <f t="shared" si="0"/>
        <v>0</v>
      </c>
      <c r="S14" s="27">
        <f t="shared" si="1"/>
        <v>0</v>
      </c>
      <c r="V14" s="18" t="s">
        <v>11</v>
      </c>
      <c r="W14" s="10" t="s">
        <v>75</v>
      </c>
    </row>
    <row r="15" spans="1:23" ht="20.100000000000001" customHeight="1" thickBot="1" x14ac:dyDescent="0.3">
      <c r="A15" s="65"/>
      <c r="B15" s="66"/>
      <c r="C15" s="65"/>
      <c r="D15" s="66"/>
      <c r="E15" s="67"/>
      <c r="F15" s="67"/>
      <c r="G15" s="67"/>
      <c r="H15" s="67"/>
      <c r="I15" s="67"/>
      <c r="J15" s="67"/>
      <c r="K15" s="67"/>
      <c r="L15" s="67"/>
      <c r="M15" s="68"/>
      <c r="N15" s="69"/>
      <c r="O15" s="70"/>
      <c r="P15" s="71"/>
      <c r="Q15" s="13">
        <f t="shared" si="0"/>
        <v>0</v>
      </c>
      <c r="S15" s="27">
        <f t="shared" si="1"/>
        <v>0</v>
      </c>
      <c r="V15" s="19" t="s">
        <v>71</v>
      </c>
      <c r="W15" s="6" t="s">
        <v>76</v>
      </c>
    </row>
    <row r="16" spans="1:23" ht="20.100000000000001" customHeight="1" x14ac:dyDescent="0.3">
      <c r="A16" s="65"/>
      <c r="B16" s="66"/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69"/>
      <c r="O16" s="70"/>
      <c r="P16" s="71"/>
      <c r="Q16" s="13">
        <f t="shared" si="0"/>
        <v>0</v>
      </c>
      <c r="S16" s="27">
        <f t="shared" si="1"/>
        <v>0</v>
      </c>
      <c r="V16" s="88" t="s">
        <v>77</v>
      </c>
      <c r="W16" s="90"/>
    </row>
    <row r="17" spans="1:23" ht="20.100000000000001" customHeight="1" x14ac:dyDescent="0.25">
      <c r="A17" s="65"/>
      <c r="B17" s="66"/>
      <c r="C17" s="65"/>
      <c r="D17" s="66"/>
      <c r="E17" s="67"/>
      <c r="F17" s="67"/>
      <c r="G17" s="67"/>
      <c r="H17" s="67"/>
      <c r="I17" s="67"/>
      <c r="J17" s="67"/>
      <c r="K17" s="67"/>
      <c r="L17" s="67"/>
      <c r="M17" s="68"/>
      <c r="N17" s="69"/>
      <c r="O17" s="70"/>
      <c r="P17" s="71"/>
      <c r="Q17" s="13">
        <f t="shared" si="0"/>
        <v>0</v>
      </c>
      <c r="S17" s="27">
        <f t="shared" si="1"/>
        <v>0</v>
      </c>
      <c r="V17" s="18" t="s">
        <v>68</v>
      </c>
      <c r="W17" s="10" t="s">
        <v>78</v>
      </c>
    </row>
    <row r="18" spans="1:23" ht="20.100000000000001" customHeight="1" x14ac:dyDescent="0.25">
      <c r="A18" s="65"/>
      <c r="B18" s="66"/>
      <c r="C18" s="65"/>
      <c r="D18" s="66"/>
      <c r="E18" s="67"/>
      <c r="F18" s="67"/>
      <c r="G18" s="67"/>
      <c r="H18" s="67"/>
      <c r="I18" s="67"/>
      <c r="J18" s="67"/>
      <c r="K18" s="67"/>
      <c r="L18" s="67"/>
      <c r="M18" s="68"/>
      <c r="N18" s="69"/>
      <c r="O18" s="70"/>
      <c r="P18" s="71"/>
      <c r="Q18" s="13">
        <f t="shared" si="0"/>
        <v>0</v>
      </c>
      <c r="S18" s="27">
        <f t="shared" si="1"/>
        <v>0</v>
      </c>
      <c r="V18" s="18" t="s">
        <v>11</v>
      </c>
      <c r="W18" s="10" t="s">
        <v>79</v>
      </c>
    </row>
    <row r="19" spans="1:23" ht="20.100000000000001" customHeight="1" thickBot="1" x14ac:dyDescent="0.3">
      <c r="A19" s="65"/>
      <c r="B19" s="66"/>
      <c r="C19" s="65"/>
      <c r="D19" s="66"/>
      <c r="E19" s="67"/>
      <c r="F19" s="67"/>
      <c r="G19" s="67"/>
      <c r="H19" s="67"/>
      <c r="I19" s="67"/>
      <c r="J19" s="67"/>
      <c r="K19" s="67"/>
      <c r="L19" s="67"/>
      <c r="M19" s="68"/>
      <c r="N19" s="69"/>
      <c r="O19" s="70"/>
      <c r="P19" s="71"/>
      <c r="Q19" s="13">
        <f t="shared" si="0"/>
        <v>0</v>
      </c>
      <c r="S19" s="27">
        <f t="shared" si="1"/>
        <v>0</v>
      </c>
      <c r="V19" s="19" t="s">
        <v>71</v>
      </c>
      <c r="W19" s="6" t="s">
        <v>80</v>
      </c>
    </row>
    <row r="20" spans="1:23" ht="20.100000000000001" customHeight="1" x14ac:dyDescent="0.3">
      <c r="A20" s="65"/>
      <c r="B20" s="66"/>
      <c r="C20" s="65"/>
      <c r="D20" s="66"/>
      <c r="E20" s="67"/>
      <c r="F20" s="67"/>
      <c r="G20" s="67"/>
      <c r="H20" s="67"/>
      <c r="I20" s="67"/>
      <c r="J20" s="67"/>
      <c r="K20" s="67"/>
      <c r="L20" s="67"/>
      <c r="M20" s="68"/>
      <c r="N20" s="69"/>
      <c r="O20" s="70"/>
      <c r="P20" s="71"/>
      <c r="Q20" s="13">
        <f t="shared" si="0"/>
        <v>0</v>
      </c>
      <c r="S20" s="27">
        <f t="shared" si="1"/>
        <v>0</v>
      </c>
      <c r="V20" s="88" t="s">
        <v>81</v>
      </c>
      <c r="W20" s="90"/>
    </row>
    <row r="21" spans="1:23" ht="20.100000000000001" customHeight="1" x14ac:dyDescent="0.25">
      <c r="A21" s="65"/>
      <c r="B21" s="66"/>
      <c r="C21" s="65"/>
      <c r="D21" s="66"/>
      <c r="E21" s="67"/>
      <c r="F21" s="67"/>
      <c r="G21" s="67"/>
      <c r="H21" s="67"/>
      <c r="I21" s="67"/>
      <c r="J21" s="67"/>
      <c r="K21" s="67"/>
      <c r="L21" s="67"/>
      <c r="M21" s="68"/>
      <c r="N21" s="69"/>
      <c r="O21" s="70"/>
      <c r="P21" s="71"/>
      <c r="Q21" s="13">
        <f t="shared" si="0"/>
        <v>0</v>
      </c>
      <c r="S21" s="27">
        <f t="shared" si="1"/>
        <v>0</v>
      </c>
      <c r="V21" s="18" t="s">
        <v>68</v>
      </c>
      <c r="W21" s="10" t="s">
        <v>78</v>
      </c>
    </row>
    <row r="22" spans="1:23" ht="20.100000000000001" customHeight="1" x14ac:dyDescent="0.25">
      <c r="A22" s="65"/>
      <c r="B22" s="66"/>
      <c r="C22" s="65"/>
      <c r="D22" s="66"/>
      <c r="E22" s="67"/>
      <c r="F22" s="67"/>
      <c r="G22" s="67"/>
      <c r="H22" s="67"/>
      <c r="I22" s="67"/>
      <c r="J22" s="67"/>
      <c r="K22" s="67"/>
      <c r="L22" s="67"/>
      <c r="M22" s="68"/>
      <c r="N22" s="69"/>
      <c r="O22" s="70"/>
      <c r="P22" s="71"/>
      <c r="Q22" s="13">
        <f t="shared" si="0"/>
        <v>0</v>
      </c>
      <c r="S22" s="27">
        <f t="shared" si="1"/>
        <v>0</v>
      </c>
      <c r="V22" s="18" t="s">
        <v>11</v>
      </c>
      <c r="W22" s="10" t="s">
        <v>82</v>
      </c>
    </row>
    <row r="23" spans="1:23" ht="20.100000000000001" customHeight="1" thickBot="1" x14ac:dyDescent="0.3">
      <c r="A23" s="65"/>
      <c r="B23" s="66"/>
      <c r="C23" s="65"/>
      <c r="D23" s="66"/>
      <c r="E23" s="67"/>
      <c r="F23" s="67"/>
      <c r="G23" s="67"/>
      <c r="H23" s="67"/>
      <c r="I23" s="67"/>
      <c r="J23" s="67"/>
      <c r="K23" s="67"/>
      <c r="L23" s="67"/>
      <c r="M23" s="68"/>
      <c r="N23" s="69"/>
      <c r="O23" s="70"/>
      <c r="P23" s="71"/>
      <c r="Q23" s="13">
        <f t="shared" si="0"/>
        <v>0</v>
      </c>
      <c r="S23" s="27">
        <f t="shared" si="1"/>
        <v>0</v>
      </c>
      <c r="V23" s="19" t="s">
        <v>71</v>
      </c>
      <c r="W23" s="6" t="s">
        <v>83</v>
      </c>
    </row>
    <row r="24" spans="1:23" ht="20.100000000000001" customHeight="1" x14ac:dyDescent="0.25">
      <c r="A24" s="65"/>
      <c r="B24" s="66"/>
      <c r="C24" s="65"/>
      <c r="D24" s="66"/>
      <c r="E24" s="67"/>
      <c r="F24" s="67"/>
      <c r="G24" s="67"/>
      <c r="H24" s="67"/>
      <c r="I24" s="67"/>
      <c r="J24" s="67"/>
      <c r="K24" s="67"/>
      <c r="L24" s="67"/>
      <c r="M24" s="68"/>
      <c r="N24" s="69"/>
      <c r="O24" s="70"/>
      <c r="P24" s="71"/>
      <c r="Q24" s="13">
        <f t="shared" si="0"/>
        <v>0</v>
      </c>
      <c r="S24" s="27">
        <f t="shared" si="1"/>
        <v>0</v>
      </c>
    </row>
    <row r="25" spans="1:23" ht="20.100000000000001" customHeight="1" x14ac:dyDescent="0.25">
      <c r="A25" s="65"/>
      <c r="B25" s="66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8"/>
      <c r="N25" s="69"/>
      <c r="O25" s="70"/>
      <c r="P25" s="71"/>
      <c r="Q25" s="13">
        <f t="shared" si="0"/>
        <v>0</v>
      </c>
      <c r="S25" s="27">
        <f t="shared" si="1"/>
        <v>0</v>
      </c>
    </row>
    <row r="26" spans="1:23" ht="20.100000000000001" customHeight="1" x14ac:dyDescent="0.25">
      <c r="A26" s="65"/>
      <c r="B26" s="66"/>
      <c r="C26" s="65"/>
      <c r="D26" s="66"/>
      <c r="E26" s="67"/>
      <c r="F26" s="67"/>
      <c r="G26" s="67"/>
      <c r="H26" s="67"/>
      <c r="I26" s="67"/>
      <c r="J26" s="67"/>
      <c r="K26" s="67"/>
      <c r="L26" s="67"/>
      <c r="M26" s="68"/>
      <c r="N26" s="69"/>
      <c r="O26" s="70"/>
      <c r="P26" s="71"/>
      <c r="Q26" s="13">
        <f t="shared" si="0"/>
        <v>0</v>
      </c>
      <c r="S26" s="27">
        <f t="shared" si="1"/>
        <v>0</v>
      </c>
    </row>
    <row r="27" spans="1:23" ht="20.100000000000001" customHeight="1" x14ac:dyDescent="0.25">
      <c r="A27" s="65"/>
      <c r="B27" s="66"/>
      <c r="C27" s="65"/>
      <c r="D27" s="66"/>
      <c r="E27" s="67"/>
      <c r="F27" s="67"/>
      <c r="G27" s="67"/>
      <c r="H27" s="67"/>
      <c r="I27" s="67"/>
      <c r="J27" s="67"/>
      <c r="K27" s="67"/>
      <c r="L27" s="67"/>
      <c r="M27" s="68"/>
      <c r="N27" s="69"/>
      <c r="O27" s="70"/>
      <c r="P27" s="71"/>
      <c r="Q27" s="13">
        <f t="shared" si="0"/>
        <v>0</v>
      </c>
      <c r="S27" s="27">
        <f t="shared" si="1"/>
        <v>0</v>
      </c>
    </row>
    <row r="28" spans="1:23" ht="20.100000000000001" customHeight="1" x14ac:dyDescent="0.25">
      <c r="A28" s="65"/>
      <c r="B28" s="66"/>
      <c r="C28" s="65"/>
      <c r="D28" s="66"/>
      <c r="E28" s="67"/>
      <c r="F28" s="67"/>
      <c r="G28" s="67"/>
      <c r="H28" s="67"/>
      <c r="I28" s="67"/>
      <c r="J28" s="67"/>
      <c r="K28" s="67"/>
      <c r="L28" s="67"/>
      <c r="M28" s="68"/>
      <c r="N28" s="69"/>
      <c r="O28" s="70"/>
      <c r="P28" s="71"/>
      <c r="Q28" s="13">
        <f t="shared" si="0"/>
        <v>0</v>
      </c>
      <c r="S28" s="27">
        <f t="shared" si="1"/>
        <v>0</v>
      </c>
    </row>
    <row r="29" spans="1:23" ht="20.100000000000001" customHeight="1" x14ac:dyDescent="0.25">
      <c r="A29" s="65"/>
      <c r="B29" s="66"/>
      <c r="C29" s="65"/>
      <c r="D29" s="66"/>
      <c r="E29" s="67"/>
      <c r="F29" s="67"/>
      <c r="G29" s="67"/>
      <c r="H29" s="67"/>
      <c r="I29" s="67"/>
      <c r="J29" s="67"/>
      <c r="K29" s="67"/>
      <c r="L29" s="67"/>
      <c r="M29" s="68"/>
      <c r="N29" s="69"/>
      <c r="O29" s="70"/>
      <c r="P29" s="71"/>
      <c r="Q29" s="13">
        <f t="shared" si="0"/>
        <v>0</v>
      </c>
      <c r="S29" s="27">
        <f t="shared" si="1"/>
        <v>0</v>
      </c>
    </row>
    <row r="30" spans="1:23" ht="20.100000000000001" customHeight="1" x14ac:dyDescent="0.25">
      <c r="A30" s="65"/>
      <c r="B30" s="66"/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8"/>
      <c r="N30" s="69"/>
      <c r="O30" s="70"/>
      <c r="P30" s="71"/>
      <c r="Q30" s="13">
        <f t="shared" si="0"/>
        <v>0</v>
      </c>
      <c r="S30" s="27">
        <f t="shared" si="1"/>
        <v>0</v>
      </c>
    </row>
    <row r="31" spans="1:23" ht="20.100000000000001" customHeight="1" x14ac:dyDescent="0.25">
      <c r="A31" s="65"/>
      <c r="B31" s="66"/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8"/>
      <c r="N31" s="69"/>
      <c r="O31" s="70"/>
      <c r="P31" s="71"/>
      <c r="Q31" s="13">
        <f t="shared" si="0"/>
        <v>0</v>
      </c>
      <c r="S31" s="27">
        <f t="shared" si="1"/>
        <v>0</v>
      </c>
    </row>
    <row r="32" spans="1:23" ht="20.100000000000001" customHeight="1" x14ac:dyDescent="0.25">
      <c r="A32" s="65"/>
      <c r="B32" s="66"/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8"/>
      <c r="N32" s="69"/>
      <c r="O32" s="70"/>
      <c r="P32" s="71"/>
      <c r="Q32" s="13">
        <f t="shared" si="0"/>
        <v>0</v>
      </c>
      <c r="S32" s="27">
        <f t="shared" si="1"/>
        <v>0</v>
      </c>
    </row>
    <row r="33" spans="1:19" ht="20.100000000000001" customHeight="1" x14ac:dyDescent="0.25">
      <c r="A33" s="65"/>
      <c r="B33" s="66"/>
      <c r="C33" s="65"/>
      <c r="D33" s="66"/>
      <c r="E33" s="67"/>
      <c r="F33" s="67"/>
      <c r="G33" s="67"/>
      <c r="H33" s="67"/>
      <c r="I33" s="67"/>
      <c r="J33" s="67"/>
      <c r="K33" s="67"/>
      <c r="L33" s="67"/>
      <c r="M33" s="68"/>
      <c r="N33" s="69"/>
      <c r="O33" s="70"/>
      <c r="P33" s="71"/>
      <c r="Q33" s="13">
        <f t="shared" si="0"/>
        <v>0</v>
      </c>
      <c r="S33" s="27">
        <f t="shared" si="1"/>
        <v>0</v>
      </c>
    </row>
    <row r="34" spans="1:19" ht="20.100000000000001" customHeight="1" x14ac:dyDescent="0.25">
      <c r="A34" s="65"/>
      <c r="B34" s="66"/>
      <c r="C34" s="65"/>
      <c r="D34" s="66"/>
      <c r="E34" s="67"/>
      <c r="F34" s="67"/>
      <c r="G34" s="67"/>
      <c r="H34" s="67"/>
      <c r="I34" s="67"/>
      <c r="J34" s="67"/>
      <c r="K34" s="67"/>
      <c r="L34" s="67"/>
      <c r="M34" s="68"/>
      <c r="N34" s="69"/>
      <c r="O34" s="70"/>
      <c r="P34" s="71"/>
      <c r="Q34" s="13">
        <f t="shared" si="0"/>
        <v>0</v>
      </c>
      <c r="S34" s="27">
        <f t="shared" si="1"/>
        <v>0</v>
      </c>
    </row>
    <row r="35" spans="1:19" ht="20.100000000000001" customHeight="1" x14ac:dyDescent="0.25">
      <c r="A35" s="65"/>
      <c r="B35" s="66"/>
      <c r="C35" s="65"/>
      <c r="D35" s="66"/>
      <c r="E35" s="67"/>
      <c r="F35" s="67"/>
      <c r="G35" s="67"/>
      <c r="H35" s="67"/>
      <c r="I35" s="67"/>
      <c r="J35" s="67"/>
      <c r="K35" s="67"/>
      <c r="L35" s="67"/>
      <c r="M35" s="68"/>
      <c r="N35" s="69"/>
      <c r="O35" s="70"/>
      <c r="P35" s="71"/>
      <c r="Q35" s="13">
        <f t="shared" si="0"/>
        <v>0</v>
      </c>
      <c r="S35" s="27">
        <f t="shared" si="1"/>
        <v>0</v>
      </c>
    </row>
    <row r="36" spans="1:19" ht="20.100000000000001" customHeight="1" x14ac:dyDescent="0.25">
      <c r="A36" s="65"/>
      <c r="B36" s="66"/>
      <c r="C36" s="65"/>
      <c r="D36" s="66"/>
      <c r="E36" s="67"/>
      <c r="F36" s="67"/>
      <c r="G36" s="67"/>
      <c r="H36" s="67"/>
      <c r="I36" s="67"/>
      <c r="J36" s="67"/>
      <c r="K36" s="67"/>
      <c r="L36" s="67"/>
      <c r="M36" s="68"/>
      <c r="N36" s="69"/>
      <c r="O36" s="70"/>
      <c r="P36" s="71"/>
      <c r="Q36" s="13">
        <f t="shared" si="0"/>
        <v>0</v>
      </c>
      <c r="S36" s="27">
        <f t="shared" si="1"/>
        <v>0</v>
      </c>
    </row>
    <row r="37" spans="1:19" ht="20.100000000000001" customHeight="1" x14ac:dyDescent="0.25">
      <c r="A37" s="65"/>
      <c r="B37" s="66"/>
      <c r="C37" s="65"/>
      <c r="D37" s="66"/>
      <c r="E37" s="67"/>
      <c r="F37" s="67"/>
      <c r="G37" s="67"/>
      <c r="H37" s="67"/>
      <c r="I37" s="67"/>
      <c r="J37" s="67"/>
      <c r="K37" s="67"/>
      <c r="L37" s="67"/>
      <c r="M37" s="68"/>
      <c r="N37" s="69"/>
      <c r="O37" s="70"/>
      <c r="P37" s="71"/>
      <c r="Q37" s="13">
        <f t="shared" si="0"/>
        <v>0</v>
      </c>
      <c r="S37" s="27">
        <f t="shared" si="1"/>
        <v>0</v>
      </c>
    </row>
    <row r="38" spans="1:19" ht="20.100000000000001" customHeight="1" x14ac:dyDescent="0.25">
      <c r="A38" s="65"/>
      <c r="B38" s="66"/>
      <c r="C38" s="65"/>
      <c r="D38" s="66"/>
      <c r="E38" s="67"/>
      <c r="F38" s="67"/>
      <c r="G38" s="67"/>
      <c r="H38" s="67"/>
      <c r="I38" s="67"/>
      <c r="J38" s="67"/>
      <c r="K38" s="67"/>
      <c r="L38" s="67"/>
      <c r="M38" s="68"/>
      <c r="N38" s="69"/>
      <c r="O38" s="70"/>
      <c r="P38" s="71"/>
      <c r="Q38" s="13">
        <f t="shared" si="0"/>
        <v>0</v>
      </c>
      <c r="S38" s="27">
        <f t="shared" si="1"/>
        <v>0</v>
      </c>
    </row>
    <row r="39" spans="1:19" ht="20.100000000000001" customHeight="1" x14ac:dyDescent="0.25">
      <c r="A39" s="65"/>
      <c r="B39" s="66"/>
      <c r="C39" s="65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69"/>
      <c r="O39" s="70"/>
      <c r="P39" s="71"/>
      <c r="Q39" s="13">
        <f t="shared" si="0"/>
        <v>0</v>
      </c>
      <c r="S39" s="27">
        <f t="shared" si="1"/>
        <v>0</v>
      </c>
    </row>
    <row r="40" spans="1:19" ht="20.100000000000001" customHeight="1" x14ac:dyDescent="0.25">
      <c r="A40" s="65"/>
      <c r="B40" s="66"/>
      <c r="C40" s="65"/>
      <c r="D40" s="66"/>
      <c r="E40" s="67"/>
      <c r="F40" s="67"/>
      <c r="G40" s="67"/>
      <c r="H40" s="67"/>
      <c r="I40" s="67"/>
      <c r="J40" s="67"/>
      <c r="K40" s="67"/>
      <c r="L40" s="67"/>
      <c r="M40" s="68"/>
      <c r="N40" s="69"/>
      <c r="O40" s="70"/>
      <c r="P40" s="71"/>
      <c r="Q40" s="13">
        <f t="shared" si="0"/>
        <v>0</v>
      </c>
      <c r="S40" s="27">
        <f t="shared" si="1"/>
        <v>0</v>
      </c>
    </row>
    <row r="41" spans="1:19" ht="20.100000000000001" customHeight="1" x14ac:dyDescent="0.25">
      <c r="A41" s="65"/>
      <c r="B41" s="66"/>
      <c r="C41" s="65"/>
      <c r="D41" s="66"/>
      <c r="E41" s="67"/>
      <c r="F41" s="67"/>
      <c r="G41" s="67"/>
      <c r="H41" s="67"/>
      <c r="I41" s="67"/>
      <c r="J41" s="67"/>
      <c r="K41" s="67"/>
      <c r="L41" s="67"/>
      <c r="M41" s="68"/>
      <c r="N41" s="69"/>
      <c r="O41" s="70"/>
      <c r="P41" s="71"/>
      <c r="Q41" s="13">
        <f t="shared" si="0"/>
        <v>0</v>
      </c>
      <c r="S41" s="27">
        <f t="shared" si="1"/>
        <v>0</v>
      </c>
    </row>
    <row r="42" spans="1:19" ht="20.100000000000001" customHeight="1" x14ac:dyDescent="0.25">
      <c r="A42" s="65"/>
      <c r="B42" s="66"/>
      <c r="C42" s="65"/>
      <c r="D42" s="66"/>
      <c r="E42" s="67"/>
      <c r="F42" s="67"/>
      <c r="G42" s="67"/>
      <c r="H42" s="67"/>
      <c r="I42" s="67"/>
      <c r="J42" s="67"/>
      <c r="K42" s="67"/>
      <c r="L42" s="67"/>
      <c r="M42" s="68"/>
      <c r="N42" s="69"/>
      <c r="O42" s="70"/>
      <c r="P42" s="71"/>
      <c r="Q42" s="13">
        <f t="shared" si="0"/>
        <v>0</v>
      </c>
      <c r="S42" s="27">
        <f t="shared" si="1"/>
        <v>0</v>
      </c>
    </row>
    <row r="43" spans="1:19" ht="20.100000000000001" customHeight="1" x14ac:dyDescent="0.25">
      <c r="A43" s="65"/>
      <c r="B43" s="66"/>
      <c r="C43" s="65"/>
      <c r="D43" s="66"/>
      <c r="E43" s="67"/>
      <c r="F43" s="67"/>
      <c r="G43" s="67"/>
      <c r="H43" s="67"/>
      <c r="I43" s="67"/>
      <c r="J43" s="67"/>
      <c r="K43" s="67"/>
      <c r="L43" s="67"/>
      <c r="M43" s="68"/>
      <c r="N43" s="69"/>
      <c r="O43" s="70"/>
      <c r="P43" s="71"/>
      <c r="Q43" s="13">
        <f t="shared" si="0"/>
        <v>0</v>
      </c>
      <c r="S43" s="27">
        <f t="shared" si="1"/>
        <v>0</v>
      </c>
    </row>
    <row r="44" spans="1:19" ht="20.100000000000001" customHeight="1" x14ac:dyDescent="0.25">
      <c r="A44" s="65"/>
      <c r="B44" s="66"/>
      <c r="C44" s="65"/>
      <c r="D44" s="66"/>
      <c r="E44" s="67"/>
      <c r="F44" s="67"/>
      <c r="G44" s="67"/>
      <c r="H44" s="67"/>
      <c r="I44" s="67"/>
      <c r="J44" s="67"/>
      <c r="K44" s="67"/>
      <c r="L44" s="67"/>
      <c r="M44" s="68"/>
      <c r="N44" s="69"/>
      <c r="O44" s="70"/>
      <c r="P44" s="71"/>
      <c r="Q44" s="13">
        <f t="shared" si="0"/>
        <v>0</v>
      </c>
      <c r="S44" s="27">
        <f t="shared" si="1"/>
        <v>0</v>
      </c>
    </row>
    <row r="45" spans="1:19" ht="20.100000000000001" customHeight="1" x14ac:dyDescent="0.25">
      <c r="A45" s="65"/>
      <c r="B45" s="66"/>
      <c r="C45" s="65"/>
      <c r="D45" s="66"/>
      <c r="E45" s="67"/>
      <c r="F45" s="67"/>
      <c r="G45" s="67"/>
      <c r="H45" s="67"/>
      <c r="I45" s="67"/>
      <c r="J45" s="67"/>
      <c r="K45" s="67"/>
      <c r="L45" s="67"/>
      <c r="M45" s="68"/>
      <c r="N45" s="69"/>
      <c r="O45" s="70"/>
      <c r="P45" s="71"/>
      <c r="Q45" s="13">
        <f t="shared" si="0"/>
        <v>0</v>
      </c>
      <c r="S45" s="27">
        <f t="shared" si="1"/>
        <v>0</v>
      </c>
    </row>
    <row r="46" spans="1:19" ht="20.100000000000001" customHeight="1" x14ac:dyDescent="0.25">
      <c r="A46" s="65"/>
      <c r="B46" s="66"/>
      <c r="C46" s="65"/>
      <c r="D46" s="66"/>
      <c r="E46" s="67"/>
      <c r="F46" s="67"/>
      <c r="G46" s="67"/>
      <c r="H46" s="67"/>
      <c r="I46" s="67"/>
      <c r="J46" s="67"/>
      <c r="K46" s="67"/>
      <c r="L46" s="67"/>
      <c r="M46" s="68"/>
      <c r="N46" s="69"/>
      <c r="O46" s="70"/>
      <c r="P46" s="71"/>
      <c r="Q46" s="13">
        <f t="shared" si="0"/>
        <v>0</v>
      </c>
      <c r="S46" s="27">
        <f t="shared" si="1"/>
        <v>0</v>
      </c>
    </row>
    <row r="47" spans="1:19" ht="20.100000000000001" customHeight="1" x14ac:dyDescent="0.25">
      <c r="A47" s="65"/>
      <c r="B47" s="66"/>
      <c r="C47" s="65"/>
      <c r="D47" s="66"/>
      <c r="E47" s="67"/>
      <c r="F47" s="67"/>
      <c r="G47" s="67"/>
      <c r="H47" s="67"/>
      <c r="I47" s="67"/>
      <c r="J47" s="67"/>
      <c r="K47" s="67"/>
      <c r="L47" s="67"/>
      <c r="M47" s="68"/>
      <c r="N47" s="69"/>
      <c r="O47" s="70"/>
      <c r="P47" s="71"/>
      <c r="Q47" s="13">
        <f t="shared" si="0"/>
        <v>0</v>
      </c>
      <c r="S47" s="27">
        <f t="shared" si="1"/>
        <v>0</v>
      </c>
    </row>
    <row r="48" spans="1:19" ht="20.100000000000001" customHeight="1" x14ac:dyDescent="0.25">
      <c r="A48" s="65"/>
      <c r="B48" s="66"/>
      <c r="C48" s="65"/>
      <c r="D48" s="66"/>
      <c r="E48" s="67"/>
      <c r="F48" s="67"/>
      <c r="G48" s="67"/>
      <c r="H48" s="67"/>
      <c r="I48" s="67"/>
      <c r="J48" s="67"/>
      <c r="K48" s="67"/>
      <c r="L48" s="67"/>
      <c r="M48" s="68"/>
      <c r="N48" s="69"/>
      <c r="O48" s="70"/>
      <c r="P48" s="71"/>
      <c r="Q48" s="13">
        <f t="shared" si="0"/>
        <v>0</v>
      </c>
      <c r="S48" s="27">
        <f t="shared" si="1"/>
        <v>0</v>
      </c>
    </row>
    <row r="49" spans="1:19" ht="20.100000000000001" customHeight="1" x14ac:dyDescent="0.25">
      <c r="A49" s="65"/>
      <c r="B49" s="66"/>
      <c r="C49" s="65"/>
      <c r="D49" s="66"/>
      <c r="E49" s="67"/>
      <c r="F49" s="67"/>
      <c r="G49" s="67"/>
      <c r="H49" s="67"/>
      <c r="I49" s="67"/>
      <c r="J49" s="67"/>
      <c r="K49" s="67"/>
      <c r="L49" s="67"/>
      <c r="M49" s="68"/>
      <c r="N49" s="69"/>
      <c r="O49" s="70"/>
      <c r="P49" s="71"/>
      <c r="Q49" s="13">
        <f t="shared" si="0"/>
        <v>0</v>
      </c>
      <c r="S49" s="27">
        <f t="shared" si="1"/>
        <v>0</v>
      </c>
    </row>
    <row r="50" spans="1:19" ht="20.100000000000001" customHeight="1" x14ac:dyDescent="0.25">
      <c r="A50" s="65"/>
      <c r="B50" s="66"/>
      <c r="C50" s="65"/>
      <c r="D50" s="66"/>
      <c r="E50" s="67"/>
      <c r="F50" s="67"/>
      <c r="G50" s="67"/>
      <c r="H50" s="67"/>
      <c r="I50" s="67"/>
      <c r="J50" s="67"/>
      <c r="K50" s="67"/>
      <c r="L50" s="67"/>
      <c r="M50" s="68"/>
      <c r="N50" s="69"/>
      <c r="O50" s="67"/>
      <c r="P50" s="67"/>
      <c r="Q50" s="13">
        <f t="shared" si="0"/>
        <v>0</v>
      </c>
      <c r="S50" s="27">
        <f t="shared" si="1"/>
        <v>0</v>
      </c>
    </row>
  </sheetData>
  <mergeCells count="288">
    <mergeCell ref="B4:D4"/>
    <mergeCell ref="F4:G4"/>
    <mergeCell ref="H4:I4"/>
    <mergeCell ref="J4:K4"/>
    <mergeCell ref="L4:M4"/>
    <mergeCell ref="N4:O4"/>
    <mergeCell ref="A1:O1"/>
    <mergeCell ref="A2:G2"/>
    <mergeCell ref="H2:O2"/>
    <mergeCell ref="B3:D3"/>
    <mergeCell ref="F3:G3"/>
    <mergeCell ref="H3:I3"/>
    <mergeCell ref="L3:M3"/>
    <mergeCell ref="N3:O3"/>
    <mergeCell ref="B5:D5"/>
    <mergeCell ref="H5:I5"/>
    <mergeCell ref="J5:K5"/>
    <mergeCell ref="L5:M5"/>
    <mergeCell ref="N5:O5"/>
    <mergeCell ref="A7:B7"/>
    <mergeCell ref="C7:D7"/>
    <mergeCell ref="E7:J7"/>
    <mergeCell ref="K7:L7"/>
    <mergeCell ref="M7:N7"/>
    <mergeCell ref="A9:B9"/>
    <mergeCell ref="C9:D9"/>
    <mergeCell ref="E9:J9"/>
    <mergeCell ref="K9:L9"/>
    <mergeCell ref="M9:N9"/>
    <mergeCell ref="O9:P9"/>
    <mergeCell ref="O7:P7"/>
    <mergeCell ref="A8:B8"/>
    <mergeCell ref="C8:D8"/>
    <mergeCell ref="E8:J8"/>
    <mergeCell ref="K8:L8"/>
    <mergeCell ref="M8:N8"/>
    <mergeCell ref="O8:P8"/>
    <mergeCell ref="A11:B11"/>
    <mergeCell ref="C11:D11"/>
    <mergeCell ref="E11:J11"/>
    <mergeCell ref="K11:L11"/>
    <mergeCell ref="M11:N11"/>
    <mergeCell ref="O11:P11"/>
    <mergeCell ref="A10:B10"/>
    <mergeCell ref="C10:D10"/>
    <mergeCell ref="E10:J10"/>
    <mergeCell ref="K10:L10"/>
    <mergeCell ref="M10:N10"/>
    <mergeCell ref="O10:P10"/>
    <mergeCell ref="A13:B13"/>
    <mergeCell ref="C13:D13"/>
    <mergeCell ref="E13:J13"/>
    <mergeCell ref="K13:L13"/>
    <mergeCell ref="M13:N13"/>
    <mergeCell ref="O13:P13"/>
    <mergeCell ref="A12:B12"/>
    <mergeCell ref="C12:D12"/>
    <mergeCell ref="E12:J12"/>
    <mergeCell ref="K12:L12"/>
    <mergeCell ref="M12:N12"/>
    <mergeCell ref="O12:P12"/>
    <mergeCell ref="A15:B15"/>
    <mergeCell ref="C15:D15"/>
    <mergeCell ref="E15:J15"/>
    <mergeCell ref="K15:L15"/>
    <mergeCell ref="M15:N15"/>
    <mergeCell ref="O15:P15"/>
    <mergeCell ref="A14:B14"/>
    <mergeCell ref="C14:D14"/>
    <mergeCell ref="E14:J14"/>
    <mergeCell ref="K14:L14"/>
    <mergeCell ref="M14:N14"/>
    <mergeCell ref="O14:P14"/>
    <mergeCell ref="A17:B17"/>
    <mergeCell ref="C17:D17"/>
    <mergeCell ref="E17:J17"/>
    <mergeCell ref="K17:L17"/>
    <mergeCell ref="M17:N17"/>
    <mergeCell ref="O17:P17"/>
    <mergeCell ref="A16:B16"/>
    <mergeCell ref="C16:D16"/>
    <mergeCell ref="E16:J16"/>
    <mergeCell ref="K16:L16"/>
    <mergeCell ref="M16:N16"/>
    <mergeCell ref="O16:P16"/>
    <mergeCell ref="A19:B19"/>
    <mergeCell ref="C19:D19"/>
    <mergeCell ref="E19:J19"/>
    <mergeCell ref="K19:L19"/>
    <mergeCell ref="M19:N19"/>
    <mergeCell ref="O19:P19"/>
    <mergeCell ref="A18:B18"/>
    <mergeCell ref="C18:D18"/>
    <mergeCell ref="E18:J18"/>
    <mergeCell ref="K18:L18"/>
    <mergeCell ref="M18:N18"/>
    <mergeCell ref="O18:P18"/>
    <mergeCell ref="A21:B21"/>
    <mergeCell ref="C21:D21"/>
    <mergeCell ref="E21:J21"/>
    <mergeCell ref="K21:L21"/>
    <mergeCell ref="M21:N21"/>
    <mergeCell ref="O21:P21"/>
    <mergeCell ref="A20:B20"/>
    <mergeCell ref="C20:D20"/>
    <mergeCell ref="E20:J20"/>
    <mergeCell ref="K20:L20"/>
    <mergeCell ref="M20:N20"/>
    <mergeCell ref="O20:P20"/>
    <mergeCell ref="A23:B23"/>
    <mergeCell ref="C23:D23"/>
    <mergeCell ref="E23:J23"/>
    <mergeCell ref="K23:L23"/>
    <mergeCell ref="M23:N23"/>
    <mergeCell ref="O23:P23"/>
    <mergeCell ref="A22:B22"/>
    <mergeCell ref="C22:D22"/>
    <mergeCell ref="E22:J22"/>
    <mergeCell ref="K22:L22"/>
    <mergeCell ref="M22:N22"/>
    <mergeCell ref="O22:P22"/>
    <mergeCell ref="A25:B25"/>
    <mergeCell ref="C25:D25"/>
    <mergeCell ref="E25:J25"/>
    <mergeCell ref="K25:L25"/>
    <mergeCell ref="M25:N25"/>
    <mergeCell ref="O25:P25"/>
    <mergeCell ref="A24:B24"/>
    <mergeCell ref="C24:D24"/>
    <mergeCell ref="E24:J24"/>
    <mergeCell ref="K24:L24"/>
    <mergeCell ref="M24:N24"/>
    <mergeCell ref="O24:P24"/>
    <mergeCell ref="A27:B27"/>
    <mergeCell ref="C27:D27"/>
    <mergeCell ref="E27:J27"/>
    <mergeCell ref="K27:L27"/>
    <mergeCell ref="M27:N27"/>
    <mergeCell ref="O27:P27"/>
    <mergeCell ref="A26:B26"/>
    <mergeCell ref="C26:D26"/>
    <mergeCell ref="E26:J26"/>
    <mergeCell ref="K26:L26"/>
    <mergeCell ref="M26:N26"/>
    <mergeCell ref="O26:P26"/>
    <mergeCell ref="A29:B29"/>
    <mergeCell ref="C29:D29"/>
    <mergeCell ref="E29:J29"/>
    <mergeCell ref="K29:L29"/>
    <mergeCell ref="M29:N29"/>
    <mergeCell ref="O29:P29"/>
    <mergeCell ref="A28:B28"/>
    <mergeCell ref="C28:D28"/>
    <mergeCell ref="E28:J28"/>
    <mergeCell ref="K28:L28"/>
    <mergeCell ref="M28:N28"/>
    <mergeCell ref="O28:P28"/>
    <mergeCell ref="A31:B31"/>
    <mergeCell ref="C31:D31"/>
    <mergeCell ref="E31:J31"/>
    <mergeCell ref="K31:L31"/>
    <mergeCell ref="M31:N31"/>
    <mergeCell ref="O31:P31"/>
    <mergeCell ref="A30:B30"/>
    <mergeCell ref="C30:D30"/>
    <mergeCell ref="E30:J30"/>
    <mergeCell ref="K30:L30"/>
    <mergeCell ref="M30:N30"/>
    <mergeCell ref="O30:P30"/>
    <mergeCell ref="A33:B33"/>
    <mergeCell ref="C33:D33"/>
    <mergeCell ref="E33:J33"/>
    <mergeCell ref="K33:L33"/>
    <mergeCell ref="M33:N33"/>
    <mergeCell ref="O33:P33"/>
    <mergeCell ref="A32:B32"/>
    <mergeCell ref="C32:D32"/>
    <mergeCell ref="E32:J32"/>
    <mergeCell ref="K32:L32"/>
    <mergeCell ref="M32:N32"/>
    <mergeCell ref="O32:P32"/>
    <mergeCell ref="A35:B35"/>
    <mergeCell ref="C35:D35"/>
    <mergeCell ref="E35:J35"/>
    <mergeCell ref="K35:L35"/>
    <mergeCell ref="M35:N35"/>
    <mergeCell ref="O35:P35"/>
    <mergeCell ref="A34:B34"/>
    <mergeCell ref="C34:D34"/>
    <mergeCell ref="E34:J34"/>
    <mergeCell ref="K34:L34"/>
    <mergeCell ref="M34:N34"/>
    <mergeCell ref="O34:P34"/>
    <mergeCell ref="A37:B37"/>
    <mergeCell ref="C37:D37"/>
    <mergeCell ref="E37:J37"/>
    <mergeCell ref="K37:L37"/>
    <mergeCell ref="M37:N37"/>
    <mergeCell ref="O37:P37"/>
    <mergeCell ref="A36:B36"/>
    <mergeCell ref="C36:D36"/>
    <mergeCell ref="E36:J36"/>
    <mergeCell ref="K36:L36"/>
    <mergeCell ref="M36:N36"/>
    <mergeCell ref="O36:P36"/>
    <mergeCell ref="A39:B39"/>
    <mergeCell ref="C39:D39"/>
    <mergeCell ref="E39:J39"/>
    <mergeCell ref="K39:L39"/>
    <mergeCell ref="M39:N39"/>
    <mergeCell ref="O39:P39"/>
    <mergeCell ref="A38:B38"/>
    <mergeCell ref="C38:D38"/>
    <mergeCell ref="E38:J38"/>
    <mergeCell ref="K38:L38"/>
    <mergeCell ref="M38:N38"/>
    <mergeCell ref="O38:P38"/>
    <mergeCell ref="A41:B41"/>
    <mergeCell ref="C41:D41"/>
    <mergeCell ref="E41:J41"/>
    <mergeCell ref="K41:L41"/>
    <mergeCell ref="M41:N41"/>
    <mergeCell ref="O41:P41"/>
    <mergeCell ref="A40:B40"/>
    <mergeCell ref="C40:D40"/>
    <mergeCell ref="E40:J40"/>
    <mergeCell ref="K40:L40"/>
    <mergeCell ref="M40:N40"/>
    <mergeCell ref="O40:P40"/>
    <mergeCell ref="A43:B43"/>
    <mergeCell ref="C43:D43"/>
    <mergeCell ref="E43:J43"/>
    <mergeCell ref="K43:L43"/>
    <mergeCell ref="M43:N43"/>
    <mergeCell ref="O43:P43"/>
    <mergeCell ref="A42:B42"/>
    <mergeCell ref="C42:D42"/>
    <mergeCell ref="E42:J42"/>
    <mergeCell ref="K42:L42"/>
    <mergeCell ref="M42:N42"/>
    <mergeCell ref="O42:P42"/>
    <mergeCell ref="A45:B45"/>
    <mergeCell ref="C45:D45"/>
    <mergeCell ref="E45:J45"/>
    <mergeCell ref="K45:L45"/>
    <mergeCell ref="M45:N45"/>
    <mergeCell ref="O45:P45"/>
    <mergeCell ref="A44:B44"/>
    <mergeCell ref="C44:D44"/>
    <mergeCell ref="E44:J44"/>
    <mergeCell ref="K44:L44"/>
    <mergeCell ref="M44:N44"/>
    <mergeCell ref="O44:P44"/>
    <mergeCell ref="C47:D47"/>
    <mergeCell ref="E47:J47"/>
    <mergeCell ref="K47:L47"/>
    <mergeCell ref="M47:N47"/>
    <mergeCell ref="O47:P47"/>
    <mergeCell ref="A46:B46"/>
    <mergeCell ref="C46:D46"/>
    <mergeCell ref="E46:J46"/>
    <mergeCell ref="K46:L46"/>
    <mergeCell ref="M46:N46"/>
    <mergeCell ref="O46:P46"/>
    <mergeCell ref="V16:W16"/>
    <mergeCell ref="V8:W8"/>
    <mergeCell ref="V12:W12"/>
    <mergeCell ref="V20:W20"/>
    <mergeCell ref="F5:G5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8:P4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50"/>
  <sheetViews>
    <sheetView zoomScale="90" zoomScaleNormal="90" workbookViewId="0">
      <selection activeCell="M16" sqref="M16:N16"/>
    </sheetView>
  </sheetViews>
  <sheetFormatPr defaultRowHeight="15" x14ac:dyDescent="0.25"/>
  <cols>
    <col min="9" max="9" width="11" bestFit="1" customWidth="1"/>
    <col min="16" max="16" width="28.7109375" customWidth="1"/>
    <col min="18" max="18" width="11.7109375" customWidth="1"/>
    <col min="19" max="19" width="9.7109375" style="24" bestFit="1" customWidth="1"/>
  </cols>
  <sheetData>
    <row r="1" spans="1:19" ht="24" thickBot="1" x14ac:dyDescent="0.4">
      <c r="A1" s="87" t="s">
        <v>87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9" ht="18.75" x14ac:dyDescent="0.3">
      <c r="A2" s="88" t="s">
        <v>7</v>
      </c>
      <c r="B2" s="89"/>
      <c r="C2" s="89"/>
      <c r="D2" s="89"/>
      <c r="E2" s="89"/>
      <c r="F2" s="89"/>
      <c r="G2" s="90"/>
      <c r="H2" s="88" t="s">
        <v>17</v>
      </c>
      <c r="I2" s="89"/>
      <c r="J2" s="89"/>
      <c r="K2" s="89"/>
      <c r="L2" s="89"/>
      <c r="M2" s="89"/>
      <c r="N2" s="89"/>
      <c r="O2" s="89"/>
      <c r="P2" s="9"/>
      <c r="Q2" s="14">
        <f>MAX(Q8:Q50)+250</f>
        <v>3173</v>
      </c>
      <c r="R2" s="11"/>
      <c r="S2" s="25">
        <f>MAX(S8:S50)</f>
        <v>45131</v>
      </c>
    </row>
    <row r="3" spans="1:19" x14ac:dyDescent="0.25">
      <c r="A3" s="1" t="s">
        <v>8</v>
      </c>
      <c r="B3" s="82" t="s">
        <v>85</v>
      </c>
      <c r="C3" s="82"/>
      <c r="D3" s="82"/>
      <c r="E3" s="4" t="s">
        <v>11</v>
      </c>
      <c r="F3" s="82" t="s">
        <v>86</v>
      </c>
      <c r="G3" s="83"/>
      <c r="H3" s="91" t="s">
        <v>18</v>
      </c>
      <c r="I3" s="92"/>
      <c r="J3" s="21">
        <v>250</v>
      </c>
      <c r="K3" s="22" t="s">
        <v>37</v>
      </c>
      <c r="L3" s="92" t="s">
        <v>20</v>
      </c>
      <c r="M3" s="92"/>
      <c r="N3" s="82"/>
      <c r="O3" s="82"/>
      <c r="P3" s="10"/>
    </row>
    <row r="4" spans="1:19" x14ac:dyDescent="0.25">
      <c r="A4" s="1" t="s">
        <v>125</v>
      </c>
      <c r="B4" s="82">
        <v>67263</v>
      </c>
      <c r="C4" s="82"/>
      <c r="D4" s="82"/>
      <c r="E4" s="4" t="s">
        <v>22</v>
      </c>
      <c r="F4" s="82"/>
      <c r="G4" s="83"/>
      <c r="H4" s="91" t="s">
        <v>19</v>
      </c>
      <c r="I4" s="92"/>
      <c r="J4" s="82"/>
      <c r="K4" s="82"/>
      <c r="L4" s="92" t="s">
        <v>27</v>
      </c>
      <c r="M4" s="92"/>
      <c r="N4" s="82"/>
      <c r="O4" s="82"/>
      <c r="P4" s="10"/>
    </row>
    <row r="5" spans="1:19" ht="15.75" thickBot="1" x14ac:dyDescent="0.3">
      <c r="A5" s="3"/>
      <c r="B5" s="74"/>
      <c r="C5" s="74"/>
      <c r="D5" s="74"/>
      <c r="E5" s="8" t="s">
        <v>92</v>
      </c>
      <c r="F5" s="74" t="s">
        <v>102</v>
      </c>
      <c r="G5" s="81"/>
      <c r="H5" s="104"/>
      <c r="I5" s="97"/>
      <c r="J5" s="74"/>
      <c r="K5" s="74"/>
      <c r="L5" s="97" t="s">
        <v>28</v>
      </c>
      <c r="M5" s="97"/>
      <c r="N5" s="74"/>
      <c r="O5" s="74"/>
      <c r="P5" s="6"/>
      <c r="R5" s="12">
        <f>LOOKUP(2,1/(1-ISBLANK(K:K)),K:K)</f>
        <v>2923</v>
      </c>
    </row>
    <row r="6" spans="1:19" ht="9.9499999999999993" customHeight="1" x14ac:dyDescent="0.25"/>
    <row r="7" spans="1:19" s="7" customFormat="1" ht="30" customHeight="1" x14ac:dyDescent="0.25">
      <c r="A7" s="72" t="s">
        <v>12</v>
      </c>
      <c r="B7" s="73"/>
      <c r="C7" s="77" t="s">
        <v>24</v>
      </c>
      <c r="D7" s="78"/>
      <c r="E7" s="79" t="s">
        <v>25</v>
      </c>
      <c r="F7" s="80"/>
      <c r="G7" s="80"/>
      <c r="H7" s="80"/>
      <c r="I7" s="80"/>
      <c r="J7" s="80"/>
      <c r="K7" s="80" t="s">
        <v>127</v>
      </c>
      <c r="L7" s="80"/>
      <c r="M7" s="72" t="s">
        <v>14</v>
      </c>
      <c r="N7" s="73"/>
      <c r="O7" s="72" t="s">
        <v>26</v>
      </c>
      <c r="P7" s="73"/>
      <c r="S7" s="26"/>
    </row>
    <row r="8" spans="1:19" ht="20.100000000000001" customHeight="1" x14ac:dyDescent="0.25">
      <c r="A8" s="65">
        <v>45131</v>
      </c>
      <c r="B8" s="66"/>
      <c r="C8" s="65" t="s">
        <v>154</v>
      </c>
      <c r="D8" s="66"/>
      <c r="E8" s="67" t="s">
        <v>200</v>
      </c>
      <c r="F8" s="67"/>
      <c r="G8" s="67"/>
      <c r="H8" s="67"/>
      <c r="I8" s="67"/>
      <c r="J8" s="67"/>
      <c r="K8" s="67">
        <v>2923</v>
      </c>
      <c r="L8" s="67"/>
      <c r="M8" s="68" t="s">
        <v>164</v>
      </c>
      <c r="N8" s="69"/>
      <c r="O8" s="68"/>
      <c r="P8" s="69"/>
      <c r="Q8" s="13">
        <f>IF(C8="y",K8*1,0)</f>
        <v>2923</v>
      </c>
      <c r="S8" s="27">
        <f>IF(C8="y",A8*1,0)</f>
        <v>45131</v>
      </c>
    </row>
    <row r="9" spans="1:19" ht="20.100000000000001" customHeight="1" x14ac:dyDescent="0.25">
      <c r="A9" s="65">
        <v>45223</v>
      </c>
      <c r="B9" s="66"/>
      <c r="C9" s="65" t="s">
        <v>196</v>
      </c>
      <c r="D9" s="66"/>
      <c r="E9" s="67" t="s">
        <v>210</v>
      </c>
      <c r="F9" s="67"/>
      <c r="G9" s="67"/>
      <c r="H9" s="67"/>
      <c r="I9" s="67"/>
      <c r="J9" s="67"/>
      <c r="K9" s="67"/>
      <c r="L9" s="67"/>
      <c r="M9" s="68" t="s">
        <v>211</v>
      </c>
      <c r="N9" s="69"/>
      <c r="O9" s="70"/>
      <c r="P9" s="71"/>
      <c r="Q9" s="13">
        <f t="shared" ref="Q9:Q50" si="0">IF(C9="y",K9*1,0)</f>
        <v>0</v>
      </c>
      <c r="S9" s="27">
        <f>IF(C9="y",A9*1,0)</f>
        <v>0</v>
      </c>
    </row>
    <row r="10" spans="1:19" ht="20.100000000000001" customHeight="1" x14ac:dyDescent="0.25">
      <c r="A10" s="65">
        <v>45252</v>
      </c>
      <c r="B10" s="66"/>
      <c r="C10" s="65" t="s">
        <v>196</v>
      </c>
      <c r="D10" s="66"/>
      <c r="E10" s="67" t="s">
        <v>219</v>
      </c>
      <c r="F10" s="67"/>
      <c r="G10" s="67"/>
      <c r="H10" s="67"/>
      <c r="I10" s="67"/>
      <c r="J10" s="67"/>
      <c r="K10" s="67">
        <v>2923</v>
      </c>
      <c r="L10" s="67"/>
      <c r="M10" s="68"/>
      <c r="N10" s="69"/>
      <c r="O10" s="70" t="s">
        <v>220</v>
      </c>
      <c r="P10" s="71"/>
      <c r="Q10" s="13">
        <f t="shared" si="0"/>
        <v>0</v>
      </c>
      <c r="S10" s="27">
        <f t="shared" ref="S10:S50" si="1">IF(C10="y",A10*1,0)</f>
        <v>0</v>
      </c>
    </row>
    <row r="11" spans="1:19" ht="20.100000000000001" customHeight="1" x14ac:dyDescent="0.25">
      <c r="A11" s="65" t="s">
        <v>233</v>
      </c>
      <c r="B11" s="66"/>
      <c r="C11" s="65" t="s">
        <v>196</v>
      </c>
      <c r="D11" s="66"/>
      <c r="E11" s="67" t="s">
        <v>234</v>
      </c>
      <c r="F11" s="67"/>
      <c r="G11" s="67"/>
      <c r="H11" s="67"/>
      <c r="I11" s="67"/>
      <c r="J11" s="67"/>
      <c r="K11" s="67">
        <v>2923</v>
      </c>
      <c r="L11" s="67"/>
      <c r="M11" s="68" t="s">
        <v>231</v>
      </c>
      <c r="N11" s="69"/>
      <c r="O11" s="70" t="s">
        <v>235</v>
      </c>
      <c r="P11" s="71"/>
      <c r="Q11" s="13">
        <f t="shared" si="0"/>
        <v>0</v>
      </c>
      <c r="S11" s="27">
        <f t="shared" si="1"/>
        <v>0</v>
      </c>
    </row>
    <row r="12" spans="1:19" ht="20.100000000000001" customHeight="1" x14ac:dyDescent="0.25">
      <c r="A12" s="65">
        <v>45316</v>
      </c>
      <c r="B12" s="66"/>
      <c r="C12" s="65" t="s">
        <v>230</v>
      </c>
      <c r="D12" s="66"/>
      <c r="E12" s="67" t="s">
        <v>245</v>
      </c>
      <c r="F12" s="67"/>
      <c r="G12" s="67"/>
      <c r="H12" s="67"/>
      <c r="I12" s="67"/>
      <c r="J12" s="67"/>
      <c r="K12" s="67">
        <v>2923</v>
      </c>
      <c r="L12" s="67"/>
      <c r="M12" s="68" t="s">
        <v>227</v>
      </c>
      <c r="N12" s="69"/>
      <c r="O12" s="70"/>
      <c r="P12" s="71"/>
      <c r="Q12" s="13">
        <f t="shared" si="0"/>
        <v>0</v>
      </c>
      <c r="S12" s="27">
        <f t="shared" si="1"/>
        <v>0</v>
      </c>
    </row>
    <row r="13" spans="1:19" ht="20.100000000000001" customHeight="1" x14ac:dyDescent="0.25">
      <c r="A13" s="65">
        <v>45350</v>
      </c>
      <c r="B13" s="66"/>
      <c r="C13" s="65" t="s">
        <v>230</v>
      </c>
      <c r="D13" s="66"/>
      <c r="E13" s="67" t="s">
        <v>259</v>
      </c>
      <c r="F13" s="67"/>
      <c r="G13" s="67"/>
      <c r="H13" s="67"/>
      <c r="I13" s="67"/>
      <c r="J13" s="67"/>
      <c r="K13" s="67">
        <v>2923</v>
      </c>
      <c r="L13" s="67"/>
      <c r="M13" s="68" t="s">
        <v>227</v>
      </c>
      <c r="N13" s="69"/>
      <c r="O13" s="70" t="s">
        <v>260</v>
      </c>
      <c r="P13" s="71"/>
      <c r="Q13" s="13">
        <f t="shared" si="0"/>
        <v>0</v>
      </c>
      <c r="S13" s="27">
        <f t="shared" si="1"/>
        <v>0</v>
      </c>
    </row>
    <row r="14" spans="1:19" ht="20.100000000000001" customHeight="1" x14ac:dyDescent="0.25">
      <c r="A14" s="65">
        <v>45390</v>
      </c>
      <c r="B14" s="66"/>
      <c r="C14" s="65" t="s">
        <v>230</v>
      </c>
      <c r="D14" s="66"/>
      <c r="E14" s="67" t="s">
        <v>268</v>
      </c>
      <c r="F14" s="67"/>
      <c r="G14" s="67"/>
      <c r="H14" s="67"/>
      <c r="I14" s="67"/>
      <c r="J14" s="67"/>
      <c r="K14" s="67">
        <v>2923</v>
      </c>
      <c r="L14" s="67"/>
      <c r="M14" s="68" t="s">
        <v>227</v>
      </c>
      <c r="N14" s="69"/>
      <c r="O14" s="70" t="s">
        <v>260</v>
      </c>
      <c r="P14" s="71"/>
      <c r="Q14" s="13">
        <f t="shared" si="0"/>
        <v>0</v>
      </c>
      <c r="S14" s="27">
        <f t="shared" si="1"/>
        <v>0</v>
      </c>
    </row>
    <row r="15" spans="1:19" ht="20.100000000000001" customHeight="1" x14ac:dyDescent="0.25">
      <c r="A15" s="65"/>
      <c r="B15" s="66"/>
      <c r="C15" s="65" t="s">
        <v>243</v>
      </c>
      <c r="D15" s="66"/>
      <c r="E15" s="67" t="s">
        <v>275</v>
      </c>
      <c r="F15" s="67"/>
      <c r="G15" s="67"/>
      <c r="H15" s="67"/>
      <c r="I15" s="67"/>
      <c r="J15" s="67"/>
      <c r="K15" s="67">
        <v>2923</v>
      </c>
      <c r="L15" s="67"/>
      <c r="M15" s="68" t="s">
        <v>227</v>
      </c>
      <c r="N15" s="69"/>
      <c r="O15" s="70"/>
      <c r="P15" s="71"/>
      <c r="Q15" s="13">
        <f t="shared" si="0"/>
        <v>2923</v>
      </c>
      <c r="S15" s="27">
        <f t="shared" si="1"/>
        <v>0</v>
      </c>
    </row>
    <row r="16" spans="1:19" ht="20.100000000000001" customHeight="1" x14ac:dyDescent="0.25">
      <c r="A16" s="65">
        <v>45425</v>
      </c>
      <c r="B16" s="66"/>
      <c r="C16" s="65" t="s">
        <v>230</v>
      </c>
      <c r="D16" s="66"/>
      <c r="E16" s="67" t="s">
        <v>276</v>
      </c>
      <c r="F16" s="67"/>
      <c r="G16" s="67"/>
      <c r="H16" s="67"/>
      <c r="I16" s="67"/>
      <c r="J16" s="67"/>
      <c r="K16" s="67">
        <v>2923</v>
      </c>
      <c r="L16" s="67"/>
      <c r="M16" s="68" t="s">
        <v>227</v>
      </c>
      <c r="N16" s="69"/>
      <c r="O16" s="70"/>
      <c r="P16" s="71"/>
      <c r="Q16" s="13">
        <f t="shared" si="0"/>
        <v>0</v>
      </c>
      <c r="S16" s="27">
        <f t="shared" si="1"/>
        <v>0</v>
      </c>
    </row>
    <row r="17" spans="1:19" ht="20.100000000000001" customHeight="1" x14ac:dyDescent="0.25">
      <c r="A17" s="65"/>
      <c r="B17" s="66"/>
      <c r="C17" s="65"/>
      <c r="D17" s="66"/>
      <c r="E17" s="67"/>
      <c r="F17" s="67"/>
      <c r="G17" s="67"/>
      <c r="H17" s="67"/>
      <c r="I17" s="67"/>
      <c r="J17" s="67"/>
      <c r="K17" s="67"/>
      <c r="L17" s="67"/>
      <c r="M17" s="68"/>
      <c r="N17" s="69"/>
      <c r="O17" s="70"/>
      <c r="P17" s="71"/>
      <c r="Q17" s="13">
        <f t="shared" si="0"/>
        <v>0</v>
      </c>
      <c r="S17" s="27">
        <f t="shared" si="1"/>
        <v>0</v>
      </c>
    </row>
    <row r="18" spans="1:19" ht="20.100000000000001" customHeight="1" x14ac:dyDescent="0.25">
      <c r="A18" s="65"/>
      <c r="B18" s="66"/>
      <c r="C18" s="65"/>
      <c r="D18" s="66"/>
      <c r="E18" s="67"/>
      <c r="F18" s="67"/>
      <c r="G18" s="67"/>
      <c r="H18" s="67"/>
      <c r="I18" s="67"/>
      <c r="J18" s="67"/>
      <c r="K18" s="67"/>
      <c r="L18" s="67"/>
      <c r="M18" s="68"/>
      <c r="N18" s="69"/>
      <c r="O18" s="70"/>
      <c r="P18" s="71"/>
      <c r="Q18" s="13">
        <f t="shared" si="0"/>
        <v>0</v>
      </c>
      <c r="S18" s="27">
        <f t="shared" si="1"/>
        <v>0</v>
      </c>
    </row>
    <row r="19" spans="1:19" ht="20.100000000000001" customHeight="1" x14ac:dyDescent="0.25">
      <c r="A19" s="65"/>
      <c r="B19" s="66"/>
      <c r="C19" s="65"/>
      <c r="D19" s="66"/>
      <c r="E19" s="67"/>
      <c r="F19" s="67"/>
      <c r="G19" s="67"/>
      <c r="H19" s="67"/>
      <c r="I19" s="67"/>
      <c r="J19" s="67"/>
      <c r="K19" s="67"/>
      <c r="L19" s="67"/>
      <c r="M19" s="68"/>
      <c r="N19" s="69"/>
      <c r="O19" s="70"/>
      <c r="P19" s="71"/>
      <c r="Q19" s="13">
        <f t="shared" si="0"/>
        <v>0</v>
      </c>
      <c r="S19" s="27">
        <f t="shared" si="1"/>
        <v>0</v>
      </c>
    </row>
    <row r="20" spans="1:19" ht="20.100000000000001" customHeight="1" x14ac:dyDescent="0.25">
      <c r="A20" s="65"/>
      <c r="B20" s="66"/>
      <c r="C20" s="65"/>
      <c r="D20" s="66"/>
      <c r="E20" s="67"/>
      <c r="F20" s="67"/>
      <c r="G20" s="67"/>
      <c r="H20" s="67"/>
      <c r="I20" s="67"/>
      <c r="J20" s="67"/>
      <c r="K20" s="67"/>
      <c r="L20" s="67"/>
      <c r="M20" s="68"/>
      <c r="N20" s="69"/>
      <c r="O20" s="70"/>
      <c r="P20" s="71"/>
      <c r="Q20" s="13">
        <f t="shared" si="0"/>
        <v>0</v>
      </c>
      <c r="S20" s="27">
        <f t="shared" si="1"/>
        <v>0</v>
      </c>
    </row>
    <row r="21" spans="1:19" ht="20.100000000000001" customHeight="1" x14ac:dyDescent="0.25">
      <c r="A21" s="65"/>
      <c r="B21" s="66"/>
      <c r="C21" s="65"/>
      <c r="D21" s="66"/>
      <c r="E21" s="67"/>
      <c r="F21" s="67"/>
      <c r="G21" s="67"/>
      <c r="H21" s="67"/>
      <c r="I21" s="67"/>
      <c r="J21" s="67"/>
      <c r="K21" s="67"/>
      <c r="L21" s="67"/>
      <c r="M21" s="68"/>
      <c r="N21" s="69"/>
      <c r="O21" s="70"/>
      <c r="P21" s="71"/>
      <c r="Q21" s="13">
        <f t="shared" si="0"/>
        <v>0</v>
      </c>
      <c r="S21" s="27">
        <f t="shared" si="1"/>
        <v>0</v>
      </c>
    </row>
    <row r="22" spans="1:19" ht="20.100000000000001" customHeight="1" x14ac:dyDescent="0.25">
      <c r="A22" s="65"/>
      <c r="B22" s="66"/>
      <c r="C22" s="65"/>
      <c r="D22" s="66"/>
      <c r="E22" s="67"/>
      <c r="F22" s="67"/>
      <c r="G22" s="67"/>
      <c r="H22" s="67"/>
      <c r="I22" s="67"/>
      <c r="J22" s="67"/>
      <c r="K22" s="67"/>
      <c r="L22" s="67"/>
      <c r="M22" s="68"/>
      <c r="N22" s="69"/>
      <c r="O22" s="70"/>
      <c r="P22" s="71"/>
      <c r="Q22" s="13">
        <f t="shared" si="0"/>
        <v>0</v>
      </c>
      <c r="S22" s="27">
        <f t="shared" si="1"/>
        <v>0</v>
      </c>
    </row>
    <row r="23" spans="1:19" ht="20.100000000000001" customHeight="1" x14ac:dyDescent="0.25">
      <c r="A23" s="65"/>
      <c r="B23" s="66"/>
      <c r="C23" s="65"/>
      <c r="D23" s="66"/>
      <c r="E23" s="67"/>
      <c r="F23" s="67"/>
      <c r="G23" s="67"/>
      <c r="H23" s="67"/>
      <c r="I23" s="67"/>
      <c r="J23" s="67"/>
      <c r="K23" s="67"/>
      <c r="L23" s="67"/>
      <c r="M23" s="68"/>
      <c r="N23" s="69"/>
      <c r="O23" s="70"/>
      <c r="P23" s="71"/>
      <c r="Q23" s="13">
        <f t="shared" si="0"/>
        <v>0</v>
      </c>
      <c r="S23" s="27">
        <f t="shared" si="1"/>
        <v>0</v>
      </c>
    </row>
    <row r="24" spans="1:19" ht="20.100000000000001" customHeight="1" x14ac:dyDescent="0.25">
      <c r="A24" s="65"/>
      <c r="B24" s="66"/>
      <c r="C24" s="65"/>
      <c r="D24" s="66"/>
      <c r="E24" s="67"/>
      <c r="F24" s="67"/>
      <c r="G24" s="67"/>
      <c r="H24" s="67"/>
      <c r="I24" s="67"/>
      <c r="J24" s="67"/>
      <c r="K24" s="67"/>
      <c r="L24" s="67"/>
      <c r="M24" s="68"/>
      <c r="N24" s="69"/>
      <c r="O24" s="70"/>
      <c r="P24" s="71"/>
      <c r="Q24" s="13">
        <f t="shared" si="0"/>
        <v>0</v>
      </c>
      <c r="S24" s="27">
        <f t="shared" si="1"/>
        <v>0</v>
      </c>
    </row>
    <row r="25" spans="1:19" ht="20.100000000000001" customHeight="1" x14ac:dyDescent="0.25">
      <c r="A25" s="65"/>
      <c r="B25" s="66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8"/>
      <c r="N25" s="69"/>
      <c r="O25" s="70"/>
      <c r="P25" s="71"/>
      <c r="Q25" s="13">
        <f t="shared" si="0"/>
        <v>0</v>
      </c>
      <c r="S25" s="27">
        <f t="shared" si="1"/>
        <v>0</v>
      </c>
    </row>
    <row r="26" spans="1:19" ht="20.100000000000001" customHeight="1" x14ac:dyDescent="0.25">
      <c r="A26" s="65"/>
      <c r="B26" s="66"/>
      <c r="C26" s="65"/>
      <c r="D26" s="66"/>
      <c r="E26" s="67"/>
      <c r="F26" s="67"/>
      <c r="G26" s="67"/>
      <c r="H26" s="67"/>
      <c r="I26" s="67"/>
      <c r="J26" s="67"/>
      <c r="K26" s="67"/>
      <c r="L26" s="67"/>
      <c r="M26" s="68"/>
      <c r="N26" s="69"/>
      <c r="O26" s="70"/>
      <c r="P26" s="71"/>
      <c r="Q26" s="13">
        <f t="shared" si="0"/>
        <v>0</v>
      </c>
      <c r="S26" s="27">
        <f t="shared" si="1"/>
        <v>0</v>
      </c>
    </row>
    <row r="27" spans="1:19" ht="20.100000000000001" customHeight="1" x14ac:dyDescent="0.25">
      <c r="A27" s="65"/>
      <c r="B27" s="66"/>
      <c r="C27" s="65"/>
      <c r="D27" s="66"/>
      <c r="E27" s="67"/>
      <c r="F27" s="67"/>
      <c r="G27" s="67"/>
      <c r="H27" s="67"/>
      <c r="I27" s="67"/>
      <c r="J27" s="67"/>
      <c r="K27" s="67"/>
      <c r="L27" s="67"/>
      <c r="M27" s="68"/>
      <c r="N27" s="69"/>
      <c r="O27" s="70"/>
      <c r="P27" s="71"/>
      <c r="Q27" s="13">
        <f t="shared" si="0"/>
        <v>0</v>
      </c>
      <c r="S27" s="27">
        <f t="shared" si="1"/>
        <v>0</v>
      </c>
    </row>
    <row r="28" spans="1:19" ht="20.100000000000001" customHeight="1" x14ac:dyDescent="0.25">
      <c r="A28" s="65"/>
      <c r="B28" s="66"/>
      <c r="C28" s="65"/>
      <c r="D28" s="66"/>
      <c r="E28" s="67"/>
      <c r="F28" s="67"/>
      <c r="G28" s="67"/>
      <c r="H28" s="67"/>
      <c r="I28" s="67"/>
      <c r="J28" s="67"/>
      <c r="K28" s="67"/>
      <c r="L28" s="67"/>
      <c r="M28" s="68"/>
      <c r="N28" s="69"/>
      <c r="O28" s="70"/>
      <c r="P28" s="71"/>
      <c r="Q28" s="13">
        <f t="shared" si="0"/>
        <v>0</v>
      </c>
      <c r="S28" s="27">
        <f t="shared" si="1"/>
        <v>0</v>
      </c>
    </row>
    <row r="29" spans="1:19" ht="20.100000000000001" customHeight="1" x14ac:dyDescent="0.25">
      <c r="A29" s="65"/>
      <c r="B29" s="66"/>
      <c r="C29" s="65"/>
      <c r="D29" s="66"/>
      <c r="E29" s="67"/>
      <c r="F29" s="67"/>
      <c r="G29" s="67"/>
      <c r="H29" s="67"/>
      <c r="I29" s="67"/>
      <c r="J29" s="67"/>
      <c r="K29" s="67"/>
      <c r="L29" s="67"/>
      <c r="M29" s="68"/>
      <c r="N29" s="69"/>
      <c r="O29" s="70"/>
      <c r="P29" s="71"/>
      <c r="Q29" s="13">
        <f t="shared" si="0"/>
        <v>0</v>
      </c>
      <c r="S29" s="27">
        <f t="shared" si="1"/>
        <v>0</v>
      </c>
    </row>
    <row r="30" spans="1:19" ht="20.100000000000001" customHeight="1" x14ac:dyDescent="0.25">
      <c r="A30" s="65"/>
      <c r="B30" s="66"/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8"/>
      <c r="N30" s="69"/>
      <c r="O30" s="70"/>
      <c r="P30" s="71"/>
      <c r="Q30" s="13">
        <f t="shared" si="0"/>
        <v>0</v>
      </c>
      <c r="S30" s="27">
        <f t="shared" si="1"/>
        <v>0</v>
      </c>
    </row>
    <row r="31" spans="1:19" ht="20.100000000000001" customHeight="1" x14ac:dyDescent="0.25">
      <c r="A31" s="65"/>
      <c r="B31" s="66"/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8"/>
      <c r="N31" s="69"/>
      <c r="O31" s="70"/>
      <c r="P31" s="71"/>
      <c r="Q31" s="13">
        <f t="shared" si="0"/>
        <v>0</v>
      </c>
      <c r="S31" s="27">
        <f t="shared" si="1"/>
        <v>0</v>
      </c>
    </row>
    <row r="32" spans="1:19" ht="20.100000000000001" customHeight="1" x14ac:dyDescent="0.25">
      <c r="A32" s="65"/>
      <c r="B32" s="66"/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8"/>
      <c r="N32" s="69"/>
      <c r="O32" s="70"/>
      <c r="P32" s="71"/>
      <c r="Q32" s="13">
        <f t="shared" si="0"/>
        <v>0</v>
      </c>
      <c r="S32" s="27">
        <f t="shared" si="1"/>
        <v>0</v>
      </c>
    </row>
    <row r="33" spans="1:19" ht="20.100000000000001" customHeight="1" x14ac:dyDescent="0.25">
      <c r="A33" s="65"/>
      <c r="B33" s="66"/>
      <c r="C33" s="65"/>
      <c r="D33" s="66"/>
      <c r="E33" s="67"/>
      <c r="F33" s="67"/>
      <c r="G33" s="67"/>
      <c r="H33" s="67"/>
      <c r="I33" s="67"/>
      <c r="J33" s="67"/>
      <c r="K33" s="67"/>
      <c r="L33" s="67"/>
      <c r="M33" s="68"/>
      <c r="N33" s="69"/>
      <c r="O33" s="70"/>
      <c r="P33" s="71"/>
      <c r="Q33" s="13">
        <f t="shared" si="0"/>
        <v>0</v>
      </c>
      <c r="S33" s="27">
        <f t="shared" si="1"/>
        <v>0</v>
      </c>
    </row>
    <row r="34" spans="1:19" ht="20.100000000000001" customHeight="1" x14ac:dyDescent="0.25">
      <c r="A34" s="65"/>
      <c r="B34" s="66"/>
      <c r="C34" s="65"/>
      <c r="D34" s="66"/>
      <c r="E34" s="67"/>
      <c r="F34" s="67"/>
      <c r="G34" s="67"/>
      <c r="H34" s="67"/>
      <c r="I34" s="67"/>
      <c r="J34" s="67"/>
      <c r="K34" s="67"/>
      <c r="L34" s="67"/>
      <c r="M34" s="68"/>
      <c r="N34" s="69"/>
      <c r="O34" s="70"/>
      <c r="P34" s="71"/>
      <c r="Q34" s="13">
        <f t="shared" si="0"/>
        <v>0</v>
      </c>
      <c r="S34" s="27">
        <f t="shared" si="1"/>
        <v>0</v>
      </c>
    </row>
    <row r="35" spans="1:19" ht="20.100000000000001" customHeight="1" x14ac:dyDescent="0.25">
      <c r="A35" s="65"/>
      <c r="B35" s="66"/>
      <c r="C35" s="65"/>
      <c r="D35" s="66"/>
      <c r="E35" s="67"/>
      <c r="F35" s="67"/>
      <c r="G35" s="67"/>
      <c r="H35" s="67"/>
      <c r="I35" s="67"/>
      <c r="J35" s="67"/>
      <c r="K35" s="67"/>
      <c r="L35" s="67"/>
      <c r="M35" s="68"/>
      <c r="N35" s="69"/>
      <c r="O35" s="70"/>
      <c r="P35" s="71"/>
      <c r="Q35" s="13">
        <f t="shared" si="0"/>
        <v>0</v>
      </c>
      <c r="S35" s="27">
        <f t="shared" si="1"/>
        <v>0</v>
      </c>
    </row>
    <row r="36" spans="1:19" ht="20.100000000000001" customHeight="1" x14ac:dyDescent="0.25">
      <c r="A36" s="65"/>
      <c r="B36" s="66"/>
      <c r="C36" s="65"/>
      <c r="D36" s="66"/>
      <c r="E36" s="67"/>
      <c r="F36" s="67"/>
      <c r="G36" s="67"/>
      <c r="H36" s="67"/>
      <c r="I36" s="67"/>
      <c r="J36" s="67"/>
      <c r="K36" s="67"/>
      <c r="L36" s="67"/>
      <c r="M36" s="68"/>
      <c r="N36" s="69"/>
      <c r="O36" s="70"/>
      <c r="P36" s="71"/>
      <c r="Q36" s="13">
        <f t="shared" si="0"/>
        <v>0</v>
      </c>
      <c r="S36" s="27">
        <f t="shared" si="1"/>
        <v>0</v>
      </c>
    </row>
    <row r="37" spans="1:19" ht="20.100000000000001" customHeight="1" x14ac:dyDescent="0.25">
      <c r="A37" s="65"/>
      <c r="B37" s="66"/>
      <c r="C37" s="65"/>
      <c r="D37" s="66"/>
      <c r="E37" s="67"/>
      <c r="F37" s="67"/>
      <c r="G37" s="67"/>
      <c r="H37" s="67"/>
      <c r="I37" s="67"/>
      <c r="J37" s="67"/>
      <c r="K37" s="67"/>
      <c r="L37" s="67"/>
      <c r="M37" s="68"/>
      <c r="N37" s="69"/>
      <c r="O37" s="70"/>
      <c r="P37" s="71"/>
      <c r="Q37" s="13">
        <f t="shared" si="0"/>
        <v>0</v>
      </c>
      <c r="S37" s="27">
        <f t="shared" si="1"/>
        <v>0</v>
      </c>
    </row>
    <row r="38" spans="1:19" ht="20.100000000000001" customHeight="1" x14ac:dyDescent="0.25">
      <c r="A38" s="65"/>
      <c r="B38" s="66"/>
      <c r="C38" s="65"/>
      <c r="D38" s="66"/>
      <c r="E38" s="67"/>
      <c r="F38" s="67"/>
      <c r="G38" s="67"/>
      <c r="H38" s="67"/>
      <c r="I38" s="67"/>
      <c r="J38" s="67"/>
      <c r="K38" s="67"/>
      <c r="L38" s="67"/>
      <c r="M38" s="68"/>
      <c r="N38" s="69"/>
      <c r="O38" s="70"/>
      <c r="P38" s="71"/>
      <c r="Q38" s="13">
        <f t="shared" si="0"/>
        <v>0</v>
      </c>
      <c r="S38" s="27">
        <f t="shared" si="1"/>
        <v>0</v>
      </c>
    </row>
    <row r="39" spans="1:19" ht="20.100000000000001" customHeight="1" x14ac:dyDescent="0.25">
      <c r="A39" s="65"/>
      <c r="B39" s="66"/>
      <c r="C39" s="65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69"/>
      <c r="O39" s="70"/>
      <c r="P39" s="71"/>
      <c r="Q39" s="13">
        <f t="shared" si="0"/>
        <v>0</v>
      </c>
      <c r="S39" s="27">
        <f t="shared" si="1"/>
        <v>0</v>
      </c>
    </row>
    <row r="40" spans="1:19" ht="20.100000000000001" customHeight="1" x14ac:dyDescent="0.25">
      <c r="A40" s="65"/>
      <c r="B40" s="66"/>
      <c r="C40" s="65"/>
      <c r="D40" s="66"/>
      <c r="E40" s="67"/>
      <c r="F40" s="67"/>
      <c r="G40" s="67"/>
      <c r="H40" s="67"/>
      <c r="I40" s="67"/>
      <c r="J40" s="67"/>
      <c r="K40" s="67"/>
      <c r="L40" s="67"/>
      <c r="M40" s="68"/>
      <c r="N40" s="69"/>
      <c r="O40" s="70"/>
      <c r="P40" s="71"/>
      <c r="Q40" s="13">
        <f t="shared" si="0"/>
        <v>0</v>
      </c>
      <c r="S40" s="27">
        <f t="shared" si="1"/>
        <v>0</v>
      </c>
    </row>
    <row r="41" spans="1:19" ht="20.100000000000001" customHeight="1" x14ac:dyDescent="0.25">
      <c r="A41" s="65"/>
      <c r="B41" s="66"/>
      <c r="C41" s="65"/>
      <c r="D41" s="66"/>
      <c r="E41" s="67"/>
      <c r="F41" s="67"/>
      <c r="G41" s="67"/>
      <c r="H41" s="67"/>
      <c r="I41" s="67"/>
      <c r="J41" s="67"/>
      <c r="K41" s="67"/>
      <c r="L41" s="67"/>
      <c r="M41" s="68"/>
      <c r="N41" s="69"/>
      <c r="O41" s="70"/>
      <c r="P41" s="71"/>
      <c r="Q41" s="13">
        <f t="shared" si="0"/>
        <v>0</v>
      </c>
      <c r="S41" s="27">
        <f t="shared" si="1"/>
        <v>0</v>
      </c>
    </row>
    <row r="42" spans="1:19" ht="20.100000000000001" customHeight="1" x14ac:dyDescent="0.25">
      <c r="A42" s="65"/>
      <c r="B42" s="66"/>
      <c r="C42" s="65"/>
      <c r="D42" s="66"/>
      <c r="E42" s="67"/>
      <c r="F42" s="67"/>
      <c r="G42" s="67"/>
      <c r="H42" s="67"/>
      <c r="I42" s="67"/>
      <c r="J42" s="67"/>
      <c r="K42" s="67"/>
      <c r="L42" s="67"/>
      <c r="M42" s="68"/>
      <c r="N42" s="69"/>
      <c r="O42" s="70"/>
      <c r="P42" s="71"/>
      <c r="Q42" s="13">
        <f t="shared" si="0"/>
        <v>0</v>
      </c>
      <c r="S42" s="27">
        <f t="shared" si="1"/>
        <v>0</v>
      </c>
    </row>
    <row r="43" spans="1:19" ht="20.100000000000001" customHeight="1" x14ac:dyDescent="0.25">
      <c r="A43" s="65"/>
      <c r="B43" s="66"/>
      <c r="C43" s="65"/>
      <c r="D43" s="66"/>
      <c r="E43" s="67"/>
      <c r="F43" s="67"/>
      <c r="G43" s="67"/>
      <c r="H43" s="67"/>
      <c r="I43" s="67"/>
      <c r="J43" s="67"/>
      <c r="K43" s="67"/>
      <c r="L43" s="67"/>
      <c r="M43" s="68"/>
      <c r="N43" s="69"/>
      <c r="O43" s="70"/>
      <c r="P43" s="71"/>
      <c r="Q43" s="13">
        <f t="shared" si="0"/>
        <v>0</v>
      </c>
      <c r="S43" s="27">
        <f t="shared" si="1"/>
        <v>0</v>
      </c>
    </row>
    <row r="44" spans="1:19" ht="20.100000000000001" customHeight="1" x14ac:dyDescent="0.25">
      <c r="A44" s="65"/>
      <c r="B44" s="66"/>
      <c r="C44" s="65"/>
      <c r="D44" s="66"/>
      <c r="E44" s="67"/>
      <c r="F44" s="67"/>
      <c r="G44" s="67"/>
      <c r="H44" s="67"/>
      <c r="I44" s="67"/>
      <c r="J44" s="67"/>
      <c r="K44" s="67"/>
      <c r="L44" s="67"/>
      <c r="M44" s="68"/>
      <c r="N44" s="69"/>
      <c r="O44" s="70"/>
      <c r="P44" s="71"/>
      <c r="Q44" s="13">
        <f t="shared" si="0"/>
        <v>0</v>
      </c>
      <c r="S44" s="27">
        <f t="shared" si="1"/>
        <v>0</v>
      </c>
    </row>
    <row r="45" spans="1:19" ht="20.100000000000001" customHeight="1" x14ac:dyDescent="0.25">
      <c r="A45" s="65"/>
      <c r="B45" s="66"/>
      <c r="C45" s="65"/>
      <c r="D45" s="66"/>
      <c r="E45" s="67"/>
      <c r="F45" s="67"/>
      <c r="G45" s="67"/>
      <c r="H45" s="67"/>
      <c r="I45" s="67"/>
      <c r="J45" s="67"/>
      <c r="K45" s="67"/>
      <c r="L45" s="67"/>
      <c r="M45" s="68"/>
      <c r="N45" s="69"/>
      <c r="O45" s="70"/>
      <c r="P45" s="71"/>
      <c r="Q45" s="13">
        <f t="shared" si="0"/>
        <v>0</v>
      </c>
      <c r="S45" s="27">
        <f t="shared" si="1"/>
        <v>0</v>
      </c>
    </row>
    <row r="46" spans="1:19" ht="20.100000000000001" customHeight="1" x14ac:dyDescent="0.25">
      <c r="A46" s="65"/>
      <c r="B46" s="66"/>
      <c r="C46" s="65"/>
      <c r="D46" s="66"/>
      <c r="E46" s="67"/>
      <c r="F46" s="67"/>
      <c r="G46" s="67"/>
      <c r="H46" s="67"/>
      <c r="I46" s="67"/>
      <c r="J46" s="67"/>
      <c r="K46" s="67"/>
      <c r="L46" s="67"/>
      <c r="M46" s="68"/>
      <c r="N46" s="69"/>
      <c r="O46" s="70"/>
      <c r="P46" s="71"/>
      <c r="Q46" s="13">
        <f t="shared" si="0"/>
        <v>0</v>
      </c>
      <c r="S46" s="27">
        <f t="shared" si="1"/>
        <v>0</v>
      </c>
    </row>
    <row r="47" spans="1:19" ht="20.100000000000001" customHeight="1" x14ac:dyDescent="0.25">
      <c r="A47" s="65"/>
      <c r="B47" s="66"/>
      <c r="C47" s="65"/>
      <c r="D47" s="66"/>
      <c r="E47" s="67"/>
      <c r="F47" s="67"/>
      <c r="G47" s="67"/>
      <c r="H47" s="67"/>
      <c r="I47" s="67"/>
      <c r="J47" s="67"/>
      <c r="K47" s="67"/>
      <c r="L47" s="67"/>
      <c r="M47" s="68"/>
      <c r="N47" s="69"/>
      <c r="O47" s="70"/>
      <c r="P47" s="71"/>
      <c r="Q47" s="13">
        <f t="shared" si="0"/>
        <v>0</v>
      </c>
      <c r="S47" s="27">
        <f t="shared" si="1"/>
        <v>0</v>
      </c>
    </row>
    <row r="48" spans="1:19" ht="20.100000000000001" customHeight="1" x14ac:dyDescent="0.25">
      <c r="A48" s="65"/>
      <c r="B48" s="66"/>
      <c r="C48" s="65"/>
      <c r="D48" s="66"/>
      <c r="E48" s="67"/>
      <c r="F48" s="67"/>
      <c r="G48" s="67"/>
      <c r="H48" s="67"/>
      <c r="I48" s="67"/>
      <c r="J48" s="67"/>
      <c r="K48" s="67"/>
      <c r="L48" s="67"/>
      <c r="M48" s="68"/>
      <c r="N48" s="69"/>
      <c r="O48" s="70"/>
      <c r="P48" s="71"/>
      <c r="Q48" s="13">
        <f t="shared" si="0"/>
        <v>0</v>
      </c>
      <c r="S48" s="27">
        <f t="shared" si="1"/>
        <v>0</v>
      </c>
    </row>
    <row r="49" spans="1:19" ht="20.100000000000001" customHeight="1" x14ac:dyDescent="0.25">
      <c r="A49" s="65"/>
      <c r="B49" s="66"/>
      <c r="C49" s="65"/>
      <c r="D49" s="66"/>
      <c r="E49" s="67"/>
      <c r="F49" s="67"/>
      <c r="G49" s="67"/>
      <c r="H49" s="67"/>
      <c r="I49" s="67"/>
      <c r="J49" s="67"/>
      <c r="K49" s="67"/>
      <c r="L49" s="67"/>
      <c r="M49" s="68"/>
      <c r="N49" s="69"/>
      <c r="O49" s="70"/>
      <c r="P49" s="71"/>
      <c r="Q49" s="13">
        <f t="shared" si="0"/>
        <v>0</v>
      </c>
      <c r="S49" s="27">
        <f t="shared" si="1"/>
        <v>0</v>
      </c>
    </row>
    <row r="50" spans="1:19" ht="20.100000000000001" customHeight="1" x14ac:dyDescent="0.25">
      <c r="A50" s="65"/>
      <c r="B50" s="66"/>
      <c r="C50" s="65"/>
      <c r="D50" s="66"/>
      <c r="E50" s="67"/>
      <c r="F50" s="67"/>
      <c r="G50" s="67"/>
      <c r="H50" s="67"/>
      <c r="I50" s="67"/>
      <c r="J50" s="67"/>
      <c r="K50" s="67"/>
      <c r="L50" s="67"/>
      <c r="M50" s="68"/>
      <c r="N50" s="69"/>
      <c r="O50" s="67"/>
      <c r="P50" s="67"/>
      <c r="Q50" s="13">
        <f t="shared" si="0"/>
        <v>0</v>
      </c>
      <c r="S50" s="27">
        <f t="shared" si="1"/>
        <v>0</v>
      </c>
    </row>
  </sheetData>
  <mergeCells count="284">
    <mergeCell ref="B4:D4"/>
    <mergeCell ref="F4:G4"/>
    <mergeCell ref="H4:I4"/>
    <mergeCell ref="J4:K4"/>
    <mergeCell ref="L4:M4"/>
    <mergeCell ref="N4:O4"/>
    <mergeCell ref="A1:O1"/>
    <mergeCell ref="A2:G2"/>
    <mergeCell ref="H2:O2"/>
    <mergeCell ref="B3:D3"/>
    <mergeCell ref="F3:G3"/>
    <mergeCell ref="H3:I3"/>
    <mergeCell ref="L3:M3"/>
    <mergeCell ref="N3:O3"/>
    <mergeCell ref="O7:P7"/>
    <mergeCell ref="A8:B8"/>
    <mergeCell ref="C8:D8"/>
    <mergeCell ref="E8:J8"/>
    <mergeCell ref="K8:L8"/>
    <mergeCell ref="M8:N8"/>
    <mergeCell ref="O8:P8"/>
    <mergeCell ref="B5:D5"/>
    <mergeCell ref="H5:I5"/>
    <mergeCell ref="J5:K5"/>
    <mergeCell ref="L5:M5"/>
    <mergeCell ref="N5:O5"/>
    <mergeCell ref="A7:B7"/>
    <mergeCell ref="C7:D7"/>
    <mergeCell ref="E7:J7"/>
    <mergeCell ref="K7:L7"/>
    <mergeCell ref="M7:N7"/>
    <mergeCell ref="F5:G5"/>
    <mergeCell ref="A10:B10"/>
    <mergeCell ref="C10:D10"/>
    <mergeCell ref="E10:J10"/>
    <mergeCell ref="K10:L10"/>
    <mergeCell ref="M10:N10"/>
    <mergeCell ref="O10:P10"/>
    <mergeCell ref="A9:B9"/>
    <mergeCell ref="C9:D9"/>
    <mergeCell ref="E9:J9"/>
    <mergeCell ref="K9:L9"/>
    <mergeCell ref="M9:N9"/>
    <mergeCell ref="O9:P9"/>
    <mergeCell ref="A12:B12"/>
    <mergeCell ref="C12:D12"/>
    <mergeCell ref="E12:J12"/>
    <mergeCell ref="K12:L12"/>
    <mergeCell ref="M12:N12"/>
    <mergeCell ref="O12:P12"/>
    <mergeCell ref="A11:B11"/>
    <mergeCell ref="C11:D11"/>
    <mergeCell ref="E11:J11"/>
    <mergeCell ref="K11:L11"/>
    <mergeCell ref="M11:N11"/>
    <mergeCell ref="O11:P11"/>
    <mergeCell ref="A14:B14"/>
    <mergeCell ref="C14:D14"/>
    <mergeCell ref="E14:J14"/>
    <mergeCell ref="K14:L14"/>
    <mergeCell ref="M14:N14"/>
    <mergeCell ref="O14:P14"/>
    <mergeCell ref="A13:B13"/>
    <mergeCell ref="C13:D13"/>
    <mergeCell ref="E13:J13"/>
    <mergeCell ref="K13:L13"/>
    <mergeCell ref="M13:N13"/>
    <mergeCell ref="O13:P13"/>
    <mergeCell ref="A16:B16"/>
    <mergeCell ref="C16:D16"/>
    <mergeCell ref="E16:J16"/>
    <mergeCell ref="K16:L16"/>
    <mergeCell ref="M16:N16"/>
    <mergeCell ref="O16:P16"/>
    <mergeCell ref="A15:B15"/>
    <mergeCell ref="C15:D15"/>
    <mergeCell ref="E15:J15"/>
    <mergeCell ref="K15:L15"/>
    <mergeCell ref="M15:N15"/>
    <mergeCell ref="O15:P15"/>
    <mergeCell ref="A18:B18"/>
    <mergeCell ref="C18:D18"/>
    <mergeCell ref="E18:J18"/>
    <mergeCell ref="K18:L18"/>
    <mergeCell ref="M18:N18"/>
    <mergeCell ref="O18:P18"/>
    <mergeCell ref="A17:B17"/>
    <mergeCell ref="C17:D17"/>
    <mergeCell ref="E17:J17"/>
    <mergeCell ref="K17:L17"/>
    <mergeCell ref="M17:N17"/>
    <mergeCell ref="O17:P17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O19:P19"/>
    <mergeCell ref="A22:B22"/>
    <mergeCell ref="C22:D22"/>
    <mergeCell ref="E22:J22"/>
    <mergeCell ref="K22:L22"/>
    <mergeCell ref="M22:N22"/>
    <mergeCell ref="O22:P22"/>
    <mergeCell ref="A21:B21"/>
    <mergeCell ref="C21:D21"/>
    <mergeCell ref="E21:J21"/>
    <mergeCell ref="K21:L21"/>
    <mergeCell ref="M21:N21"/>
    <mergeCell ref="O21:P21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O23:P23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5:P25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7:P27"/>
    <mergeCell ref="A30:B30"/>
    <mergeCell ref="C30:D30"/>
    <mergeCell ref="E30:J30"/>
    <mergeCell ref="K30:L30"/>
    <mergeCell ref="M30:N30"/>
    <mergeCell ref="O30:P30"/>
    <mergeCell ref="A29:B29"/>
    <mergeCell ref="C29:D29"/>
    <mergeCell ref="E29:J29"/>
    <mergeCell ref="K29:L29"/>
    <mergeCell ref="M29:N29"/>
    <mergeCell ref="O29:P29"/>
    <mergeCell ref="A32:B32"/>
    <mergeCell ref="C32:D32"/>
    <mergeCell ref="E32:J32"/>
    <mergeCell ref="K32:L32"/>
    <mergeCell ref="M32:N32"/>
    <mergeCell ref="O32:P32"/>
    <mergeCell ref="A31:B31"/>
    <mergeCell ref="C31:D31"/>
    <mergeCell ref="E31:J31"/>
    <mergeCell ref="K31:L31"/>
    <mergeCell ref="M31:N31"/>
    <mergeCell ref="O31:P31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3:P33"/>
    <mergeCell ref="A36:B36"/>
    <mergeCell ref="C36:D36"/>
    <mergeCell ref="E36:J36"/>
    <mergeCell ref="K36:L36"/>
    <mergeCell ref="M36:N36"/>
    <mergeCell ref="O36:P36"/>
    <mergeCell ref="A35:B35"/>
    <mergeCell ref="C35:D35"/>
    <mergeCell ref="E35:J35"/>
    <mergeCell ref="K35:L35"/>
    <mergeCell ref="M35:N35"/>
    <mergeCell ref="O35:P35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O37:P37"/>
    <mergeCell ref="A40:B40"/>
    <mergeCell ref="C40:D40"/>
    <mergeCell ref="E40:J40"/>
    <mergeCell ref="K40:L40"/>
    <mergeCell ref="M40:N40"/>
    <mergeCell ref="O40:P40"/>
    <mergeCell ref="A39:B39"/>
    <mergeCell ref="C39:D39"/>
    <mergeCell ref="E39:J39"/>
    <mergeCell ref="K39:L39"/>
    <mergeCell ref="M39:N39"/>
    <mergeCell ref="O39:P39"/>
    <mergeCell ref="A42:B42"/>
    <mergeCell ref="C42:D42"/>
    <mergeCell ref="E42:J42"/>
    <mergeCell ref="K42:L42"/>
    <mergeCell ref="M42:N42"/>
    <mergeCell ref="O42:P42"/>
    <mergeCell ref="A41:B41"/>
    <mergeCell ref="C41:D41"/>
    <mergeCell ref="E41:J41"/>
    <mergeCell ref="K41:L41"/>
    <mergeCell ref="M41:N41"/>
    <mergeCell ref="O41:P41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3:P43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5:P45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7:P4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50"/>
  <sheetViews>
    <sheetView zoomScale="90" zoomScaleNormal="90" workbookViewId="0">
      <selection activeCell="S1" sqref="S1:S1048576"/>
    </sheetView>
  </sheetViews>
  <sheetFormatPr defaultRowHeight="15" x14ac:dyDescent="0.25"/>
  <cols>
    <col min="9" max="9" width="11" bestFit="1" customWidth="1"/>
    <col min="18" max="18" width="11.7109375" customWidth="1"/>
    <col min="19" max="19" width="9.7109375" style="24" bestFit="1" customWidth="1"/>
  </cols>
  <sheetData>
    <row r="1" spans="1:19" ht="24" thickBot="1" x14ac:dyDescent="0.4">
      <c r="A1" s="87" t="s">
        <v>88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9" ht="18.75" x14ac:dyDescent="0.3">
      <c r="A2" s="88" t="s">
        <v>7</v>
      </c>
      <c r="B2" s="89"/>
      <c r="C2" s="89"/>
      <c r="D2" s="89"/>
      <c r="E2" s="89"/>
      <c r="F2" s="89"/>
      <c r="G2" s="90"/>
      <c r="H2" s="88" t="s">
        <v>17</v>
      </c>
      <c r="I2" s="89"/>
      <c r="J2" s="89"/>
      <c r="K2" s="89"/>
      <c r="L2" s="89"/>
      <c r="M2" s="89"/>
      <c r="N2" s="89"/>
      <c r="O2" s="89"/>
      <c r="P2" s="9"/>
      <c r="Q2" s="14">
        <f>MAX(Q8:Q50)+250</f>
        <v>3877</v>
      </c>
      <c r="R2" s="11"/>
      <c r="S2" s="25">
        <f>MAX(S8:S50)</f>
        <v>45127</v>
      </c>
    </row>
    <row r="3" spans="1:19" x14ac:dyDescent="0.25">
      <c r="A3" s="1" t="s">
        <v>8</v>
      </c>
      <c r="B3" s="82" t="s">
        <v>89</v>
      </c>
      <c r="C3" s="82"/>
      <c r="D3" s="82"/>
      <c r="E3" s="4" t="s">
        <v>11</v>
      </c>
      <c r="F3" s="82"/>
      <c r="G3" s="83"/>
      <c r="H3" s="91" t="s">
        <v>18</v>
      </c>
      <c r="I3" s="92"/>
      <c r="J3" s="21">
        <v>250</v>
      </c>
      <c r="K3" s="22" t="s">
        <v>37</v>
      </c>
      <c r="L3" s="92" t="s">
        <v>20</v>
      </c>
      <c r="M3" s="92"/>
      <c r="N3" s="82"/>
      <c r="O3" s="82"/>
      <c r="P3" s="10"/>
    </row>
    <row r="4" spans="1:19" x14ac:dyDescent="0.25">
      <c r="A4" s="1" t="s">
        <v>125</v>
      </c>
      <c r="B4" s="82" t="s">
        <v>91</v>
      </c>
      <c r="C4" s="82"/>
      <c r="D4" s="82"/>
      <c r="E4" s="4" t="s">
        <v>22</v>
      </c>
      <c r="F4" s="82">
        <v>2002</v>
      </c>
      <c r="G4" s="83"/>
      <c r="H4" s="91" t="s">
        <v>19</v>
      </c>
      <c r="I4" s="92"/>
      <c r="J4" s="82"/>
      <c r="K4" s="82"/>
      <c r="L4" s="92" t="s">
        <v>27</v>
      </c>
      <c r="M4" s="92"/>
      <c r="N4" s="82"/>
      <c r="O4" s="82"/>
      <c r="P4" s="10"/>
    </row>
    <row r="5" spans="1:19" ht="15.75" thickBot="1" x14ac:dyDescent="0.3">
      <c r="A5" s="3"/>
      <c r="B5" s="74"/>
      <c r="C5" s="74"/>
      <c r="D5" s="74"/>
      <c r="E5" s="8" t="s">
        <v>92</v>
      </c>
      <c r="F5" s="74" t="s">
        <v>90</v>
      </c>
      <c r="G5" s="81"/>
      <c r="H5" s="104"/>
      <c r="I5" s="97"/>
      <c r="J5" s="74"/>
      <c r="K5" s="74"/>
      <c r="L5" s="97" t="s">
        <v>28</v>
      </c>
      <c r="M5" s="97"/>
      <c r="N5" s="74"/>
      <c r="O5" s="74"/>
      <c r="P5" s="6"/>
      <c r="R5" s="12">
        <f>LOOKUP(2,1/(1-ISBLANK(K:K)),K:K)</f>
        <v>3627</v>
      </c>
    </row>
    <row r="6" spans="1:19" ht="9.9499999999999993" customHeight="1" x14ac:dyDescent="0.25"/>
    <row r="7" spans="1:19" s="7" customFormat="1" ht="30" customHeight="1" x14ac:dyDescent="0.25">
      <c r="A7" s="72" t="s">
        <v>12</v>
      </c>
      <c r="B7" s="73"/>
      <c r="C7" s="77" t="s">
        <v>24</v>
      </c>
      <c r="D7" s="78"/>
      <c r="E7" s="79" t="s">
        <v>25</v>
      </c>
      <c r="F7" s="80"/>
      <c r="G7" s="80"/>
      <c r="H7" s="80"/>
      <c r="I7" s="80"/>
      <c r="J7" s="80"/>
      <c r="K7" s="80" t="s">
        <v>127</v>
      </c>
      <c r="L7" s="80"/>
      <c r="M7" s="72" t="s">
        <v>14</v>
      </c>
      <c r="N7" s="73"/>
      <c r="O7" s="72" t="s">
        <v>26</v>
      </c>
      <c r="P7" s="73"/>
      <c r="S7" s="26"/>
    </row>
    <row r="8" spans="1:19" ht="20.100000000000001" customHeight="1" x14ac:dyDescent="0.25">
      <c r="A8" s="65">
        <v>45127</v>
      </c>
      <c r="B8" s="66"/>
      <c r="C8" s="65" t="s">
        <v>154</v>
      </c>
      <c r="D8" s="66"/>
      <c r="E8" s="67" t="s">
        <v>198</v>
      </c>
      <c r="F8" s="67"/>
      <c r="G8" s="67"/>
      <c r="H8" s="67"/>
      <c r="I8" s="67"/>
      <c r="J8" s="67"/>
      <c r="K8" s="67">
        <v>3627</v>
      </c>
      <c r="L8" s="67"/>
      <c r="M8" s="68" t="s">
        <v>164</v>
      </c>
      <c r="N8" s="69"/>
      <c r="O8" s="68"/>
      <c r="P8" s="69"/>
      <c r="Q8" s="13">
        <f>IF(C8="y",K8*1,0)</f>
        <v>3627</v>
      </c>
      <c r="S8" s="27">
        <f>IF(C8="y",A8*1,0)</f>
        <v>45127</v>
      </c>
    </row>
    <row r="9" spans="1:19" ht="20.100000000000001" customHeight="1" x14ac:dyDescent="0.25">
      <c r="A9" s="65"/>
      <c r="B9" s="66"/>
      <c r="C9" s="65"/>
      <c r="D9" s="66"/>
      <c r="E9" s="67"/>
      <c r="F9" s="67"/>
      <c r="G9" s="67"/>
      <c r="H9" s="67"/>
      <c r="I9" s="67"/>
      <c r="J9" s="67"/>
      <c r="K9" s="67"/>
      <c r="L9" s="67"/>
      <c r="M9" s="68"/>
      <c r="N9" s="69"/>
      <c r="O9" s="70"/>
      <c r="P9" s="71"/>
      <c r="Q9" s="13">
        <f t="shared" ref="Q9:Q50" si="0">IF(C9="y",K9*1,0)</f>
        <v>0</v>
      </c>
      <c r="S9" s="27">
        <f>IF(C9="y",A9*1,0)</f>
        <v>0</v>
      </c>
    </row>
    <row r="10" spans="1:19" ht="20.100000000000001" customHeight="1" x14ac:dyDescent="0.25">
      <c r="A10" s="65"/>
      <c r="B10" s="66"/>
      <c r="C10" s="65"/>
      <c r="D10" s="66"/>
      <c r="E10" s="67"/>
      <c r="F10" s="67"/>
      <c r="G10" s="67"/>
      <c r="H10" s="67"/>
      <c r="I10" s="67"/>
      <c r="J10" s="67"/>
      <c r="K10" s="67"/>
      <c r="L10" s="67"/>
      <c r="M10" s="68"/>
      <c r="N10" s="69"/>
      <c r="O10" s="70"/>
      <c r="P10" s="71"/>
      <c r="Q10" s="13">
        <f t="shared" si="0"/>
        <v>0</v>
      </c>
      <c r="S10" s="27">
        <f t="shared" ref="S10:S50" si="1">IF(C10="y",A10*1,0)</f>
        <v>0</v>
      </c>
    </row>
    <row r="11" spans="1:19" ht="20.100000000000001" customHeight="1" x14ac:dyDescent="0.25">
      <c r="A11" s="65"/>
      <c r="B11" s="66"/>
      <c r="C11" s="65"/>
      <c r="D11" s="66"/>
      <c r="E11" s="67"/>
      <c r="F11" s="67"/>
      <c r="G11" s="67"/>
      <c r="H11" s="67"/>
      <c r="I11" s="67"/>
      <c r="J11" s="67"/>
      <c r="K11" s="67"/>
      <c r="L11" s="67"/>
      <c r="M11" s="68"/>
      <c r="N11" s="69"/>
      <c r="O11" s="70"/>
      <c r="P11" s="71"/>
      <c r="Q11" s="13">
        <f t="shared" si="0"/>
        <v>0</v>
      </c>
      <c r="S11" s="27">
        <f t="shared" si="1"/>
        <v>0</v>
      </c>
    </row>
    <row r="12" spans="1:19" ht="20.100000000000001" customHeight="1" x14ac:dyDescent="0.25">
      <c r="A12" s="65"/>
      <c r="B12" s="66"/>
      <c r="C12" s="65"/>
      <c r="D12" s="66"/>
      <c r="E12" s="67"/>
      <c r="F12" s="67"/>
      <c r="G12" s="67"/>
      <c r="H12" s="67"/>
      <c r="I12" s="67"/>
      <c r="J12" s="67"/>
      <c r="K12" s="67"/>
      <c r="L12" s="67"/>
      <c r="M12" s="68"/>
      <c r="N12" s="69"/>
      <c r="O12" s="70"/>
      <c r="P12" s="71"/>
      <c r="Q12" s="13">
        <f t="shared" si="0"/>
        <v>0</v>
      </c>
      <c r="S12" s="27">
        <f t="shared" si="1"/>
        <v>0</v>
      </c>
    </row>
    <row r="13" spans="1:19" ht="20.100000000000001" customHeight="1" x14ac:dyDescent="0.25">
      <c r="A13" s="65"/>
      <c r="B13" s="66"/>
      <c r="C13" s="65"/>
      <c r="D13" s="66"/>
      <c r="E13" s="67"/>
      <c r="F13" s="67"/>
      <c r="G13" s="67"/>
      <c r="H13" s="67"/>
      <c r="I13" s="67"/>
      <c r="J13" s="67"/>
      <c r="K13" s="67"/>
      <c r="L13" s="67"/>
      <c r="M13" s="68"/>
      <c r="N13" s="69"/>
      <c r="O13" s="70"/>
      <c r="P13" s="71"/>
      <c r="Q13" s="13">
        <f t="shared" si="0"/>
        <v>0</v>
      </c>
      <c r="S13" s="27">
        <f t="shared" si="1"/>
        <v>0</v>
      </c>
    </row>
    <row r="14" spans="1:19" ht="20.100000000000001" customHeight="1" x14ac:dyDescent="0.25">
      <c r="A14" s="65"/>
      <c r="B14" s="66"/>
      <c r="C14" s="65"/>
      <c r="D14" s="66"/>
      <c r="E14" s="67"/>
      <c r="F14" s="67"/>
      <c r="G14" s="67"/>
      <c r="H14" s="67"/>
      <c r="I14" s="67"/>
      <c r="J14" s="67"/>
      <c r="K14" s="67"/>
      <c r="L14" s="67"/>
      <c r="M14" s="68"/>
      <c r="N14" s="69"/>
      <c r="O14" s="70"/>
      <c r="P14" s="71"/>
      <c r="Q14" s="13">
        <f t="shared" si="0"/>
        <v>0</v>
      </c>
      <c r="S14" s="27">
        <f t="shared" si="1"/>
        <v>0</v>
      </c>
    </row>
    <row r="15" spans="1:19" ht="20.100000000000001" customHeight="1" x14ac:dyDescent="0.25">
      <c r="A15" s="65"/>
      <c r="B15" s="66"/>
      <c r="C15" s="65"/>
      <c r="D15" s="66"/>
      <c r="E15" s="67"/>
      <c r="F15" s="67"/>
      <c r="G15" s="67"/>
      <c r="H15" s="67"/>
      <c r="I15" s="67"/>
      <c r="J15" s="67"/>
      <c r="K15" s="67"/>
      <c r="L15" s="67"/>
      <c r="M15" s="68"/>
      <c r="N15" s="69"/>
      <c r="O15" s="70"/>
      <c r="P15" s="71"/>
      <c r="Q15" s="13">
        <f t="shared" si="0"/>
        <v>0</v>
      </c>
      <c r="S15" s="27">
        <f t="shared" si="1"/>
        <v>0</v>
      </c>
    </row>
    <row r="16" spans="1:19" ht="20.100000000000001" customHeight="1" x14ac:dyDescent="0.25">
      <c r="A16" s="65"/>
      <c r="B16" s="66"/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69"/>
      <c r="O16" s="70"/>
      <c r="P16" s="71"/>
      <c r="Q16" s="13">
        <f t="shared" si="0"/>
        <v>0</v>
      </c>
      <c r="S16" s="27">
        <f t="shared" si="1"/>
        <v>0</v>
      </c>
    </row>
    <row r="17" spans="1:19" ht="20.100000000000001" customHeight="1" x14ac:dyDescent="0.25">
      <c r="A17" s="65"/>
      <c r="B17" s="66"/>
      <c r="C17" s="65"/>
      <c r="D17" s="66"/>
      <c r="E17" s="67"/>
      <c r="F17" s="67"/>
      <c r="G17" s="67"/>
      <c r="H17" s="67"/>
      <c r="I17" s="67"/>
      <c r="J17" s="67"/>
      <c r="K17" s="67"/>
      <c r="L17" s="67"/>
      <c r="M17" s="68"/>
      <c r="N17" s="69"/>
      <c r="O17" s="70"/>
      <c r="P17" s="71"/>
      <c r="Q17" s="13">
        <f t="shared" si="0"/>
        <v>0</v>
      </c>
      <c r="S17" s="27">
        <f t="shared" si="1"/>
        <v>0</v>
      </c>
    </row>
    <row r="18" spans="1:19" ht="20.100000000000001" customHeight="1" x14ac:dyDescent="0.25">
      <c r="A18" s="65"/>
      <c r="B18" s="66"/>
      <c r="C18" s="65"/>
      <c r="D18" s="66"/>
      <c r="E18" s="67"/>
      <c r="F18" s="67"/>
      <c r="G18" s="67"/>
      <c r="H18" s="67"/>
      <c r="I18" s="67"/>
      <c r="J18" s="67"/>
      <c r="K18" s="67"/>
      <c r="L18" s="67"/>
      <c r="M18" s="68"/>
      <c r="N18" s="69"/>
      <c r="O18" s="70"/>
      <c r="P18" s="71"/>
      <c r="Q18" s="13">
        <f t="shared" si="0"/>
        <v>0</v>
      </c>
      <c r="S18" s="27">
        <f t="shared" si="1"/>
        <v>0</v>
      </c>
    </row>
    <row r="19" spans="1:19" ht="20.100000000000001" customHeight="1" x14ac:dyDescent="0.25">
      <c r="A19" s="65"/>
      <c r="B19" s="66"/>
      <c r="C19" s="65"/>
      <c r="D19" s="66"/>
      <c r="E19" s="67"/>
      <c r="F19" s="67"/>
      <c r="G19" s="67"/>
      <c r="H19" s="67"/>
      <c r="I19" s="67"/>
      <c r="J19" s="67"/>
      <c r="K19" s="67"/>
      <c r="L19" s="67"/>
      <c r="M19" s="68"/>
      <c r="N19" s="69"/>
      <c r="O19" s="70"/>
      <c r="P19" s="71"/>
      <c r="Q19" s="13">
        <f t="shared" si="0"/>
        <v>0</v>
      </c>
      <c r="S19" s="27">
        <f t="shared" si="1"/>
        <v>0</v>
      </c>
    </row>
    <row r="20" spans="1:19" ht="20.100000000000001" customHeight="1" x14ac:dyDescent="0.25">
      <c r="A20" s="65"/>
      <c r="B20" s="66"/>
      <c r="C20" s="65"/>
      <c r="D20" s="66"/>
      <c r="E20" s="67"/>
      <c r="F20" s="67"/>
      <c r="G20" s="67"/>
      <c r="H20" s="67"/>
      <c r="I20" s="67"/>
      <c r="J20" s="67"/>
      <c r="K20" s="67"/>
      <c r="L20" s="67"/>
      <c r="M20" s="68"/>
      <c r="N20" s="69"/>
      <c r="O20" s="70"/>
      <c r="P20" s="71"/>
      <c r="Q20" s="13">
        <f t="shared" si="0"/>
        <v>0</v>
      </c>
      <c r="S20" s="27">
        <f t="shared" si="1"/>
        <v>0</v>
      </c>
    </row>
    <row r="21" spans="1:19" ht="20.100000000000001" customHeight="1" x14ac:dyDescent="0.25">
      <c r="A21" s="65"/>
      <c r="B21" s="66"/>
      <c r="C21" s="65"/>
      <c r="D21" s="66"/>
      <c r="E21" s="67"/>
      <c r="F21" s="67"/>
      <c r="G21" s="67"/>
      <c r="H21" s="67"/>
      <c r="I21" s="67"/>
      <c r="J21" s="67"/>
      <c r="K21" s="67"/>
      <c r="L21" s="67"/>
      <c r="M21" s="68"/>
      <c r="N21" s="69"/>
      <c r="O21" s="70"/>
      <c r="P21" s="71"/>
      <c r="Q21" s="13">
        <f t="shared" si="0"/>
        <v>0</v>
      </c>
      <c r="S21" s="27">
        <f t="shared" si="1"/>
        <v>0</v>
      </c>
    </row>
    <row r="22" spans="1:19" ht="20.100000000000001" customHeight="1" x14ac:dyDescent="0.25">
      <c r="A22" s="65"/>
      <c r="B22" s="66"/>
      <c r="C22" s="65"/>
      <c r="D22" s="66"/>
      <c r="E22" s="67"/>
      <c r="F22" s="67"/>
      <c r="G22" s="67"/>
      <c r="H22" s="67"/>
      <c r="I22" s="67"/>
      <c r="J22" s="67"/>
      <c r="K22" s="67"/>
      <c r="L22" s="67"/>
      <c r="M22" s="68"/>
      <c r="N22" s="69"/>
      <c r="O22" s="70"/>
      <c r="P22" s="71"/>
      <c r="Q22" s="13">
        <f t="shared" si="0"/>
        <v>0</v>
      </c>
      <c r="S22" s="27">
        <f t="shared" si="1"/>
        <v>0</v>
      </c>
    </row>
    <row r="23" spans="1:19" ht="20.100000000000001" customHeight="1" x14ac:dyDescent="0.25">
      <c r="A23" s="65"/>
      <c r="B23" s="66"/>
      <c r="C23" s="65"/>
      <c r="D23" s="66"/>
      <c r="E23" s="67"/>
      <c r="F23" s="67"/>
      <c r="G23" s="67"/>
      <c r="H23" s="67"/>
      <c r="I23" s="67"/>
      <c r="J23" s="67"/>
      <c r="K23" s="67"/>
      <c r="L23" s="67"/>
      <c r="M23" s="68"/>
      <c r="N23" s="69"/>
      <c r="O23" s="70"/>
      <c r="P23" s="71"/>
      <c r="Q23" s="13">
        <f t="shared" si="0"/>
        <v>0</v>
      </c>
      <c r="S23" s="27">
        <f t="shared" si="1"/>
        <v>0</v>
      </c>
    </row>
    <row r="24" spans="1:19" ht="20.100000000000001" customHeight="1" x14ac:dyDescent="0.25">
      <c r="A24" s="65"/>
      <c r="B24" s="66"/>
      <c r="C24" s="65"/>
      <c r="D24" s="66"/>
      <c r="E24" s="67"/>
      <c r="F24" s="67"/>
      <c r="G24" s="67"/>
      <c r="H24" s="67"/>
      <c r="I24" s="67"/>
      <c r="J24" s="67"/>
      <c r="K24" s="67"/>
      <c r="L24" s="67"/>
      <c r="M24" s="68"/>
      <c r="N24" s="69"/>
      <c r="O24" s="70"/>
      <c r="P24" s="71"/>
      <c r="Q24" s="13">
        <f t="shared" si="0"/>
        <v>0</v>
      </c>
      <c r="S24" s="27">
        <f t="shared" si="1"/>
        <v>0</v>
      </c>
    </row>
    <row r="25" spans="1:19" ht="20.100000000000001" customHeight="1" x14ac:dyDescent="0.25">
      <c r="A25" s="65"/>
      <c r="B25" s="66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8"/>
      <c r="N25" s="69"/>
      <c r="O25" s="70"/>
      <c r="P25" s="71"/>
      <c r="Q25" s="13">
        <f t="shared" si="0"/>
        <v>0</v>
      </c>
      <c r="S25" s="27">
        <f t="shared" si="1"/>
        <v>0</v>
      </c>
    </row>
    <row r="26" spans="1:19" ht="20.100000000000001" customHeight="1" x14ac:dyDescent="0.25">
      <c r="A26" s="65"/>
      <c r="B26" s="66"/>
      <c r="C26" s="65"/>
      <c r="D26" s="66"/>
      <c r="E26" s="67"/>
      <c r="F26" s="67"/>
      <c r="G26" s="67"/>
      <c r="H26" s="67"/>
      <c r="I26" s="67"/>
      <c r="J26" s="67"/>
      <c r="K26" s="67"/>
      <c r="L26" s="67"/>
      <c r="M26" s="68"/>
      <c r="N26" s="69"/>
      <c r="O26" s="70"/>
      <c r="P26" s="71"/>
      <c r="Q26" s="13">
        <f t="shared" si="0"/>
        <v>0</v>
      </c>
      <c r="S26" s="27">
        <f t="shared" si="1"/>
        <v>0</v>
      </c>
    </row>
    <row r="27" spans="1:19" ht="20.100000000000001" customHeight="1" x14ac:dyDescent="0.25">
      <c r="A27" s="65"/>
      <c r="B27" s="66"/>
      <c r="C27" s="65"/>
      <c r="D27" s="66"/>
      <c r="E27" s="67"/>
      <c r="F27" s="67"/>
      <c r="G27" s="67"/>
      <c r="H27" s="67"/>
      <c r="I27" s="67"/>
      <c r="J27" s="67"/>
      <c r="K27" s="67"/>
      <c r="L27" s="67"/>
      <c r="M27" s="68"/>
      <c r="N27" s="69"/>
      <c r="O27" s="70"/>
      <c r="P27" s="71"/>
      <c r="Q27" s="13">
        <f t="shared" si="0"/>
        <v>0</v>
      </c>
      <c r="S27" s="27">
        <f t="shared" si="1"/>
        <v>0</v>
      </c>
    </row>
    <row r="28" spans="1:19" ht="20.100000000000001" customHeight="1" x14ac:dyDescent="0.25">
      <c r="A28" s="65"/>
      <c r="B28" s="66"/>
      <c r="C28" s="65"/>
      <c r="D28" s="66"/>
      <c r="E28" s="67"/>
      <c r="F28" s="67"/>
      <c r="G28" s="67"/>
      <c r="H28" s="67"/>
      <c r="I28" s="67"/>
      <c r="J28" s="67"/>
      <c r="K28" s="67"/>
      <c r="L28" s="67"/>
      <c r="M28" s="68"/>
      <c r="N28" s="69"/>
      <c r="O28" s="70"/>
      <c r="P28" s="71"/>
      <c r="Q28" s="13">
        <f t="shared" si="0"/>
        <v>0</v>
      </c>
      <c r="S28" s="27">
        <f t="shared" si="1"/>
        <v>0</v>
      </c>
    </row>
    <row r="29" spans="1:19" ht="20.100000000000001" customHeight="1" x14ac:dyDescent="0.25">
      <c r="A29" s="65"/>
      <c r="B29" s="66"/>
      <c r="C29" s="65"/>
      <c r="D29" s="66"/>
      <c r="E29" s="67"/>
      <c r="F29" s="67"/>
      <c r="G29" s="67"/>
      <c r="H29" s="67"/>
      <c r="I29" s="67"/>
      <c r="J29" s="67"/>
      <c r="K29" s="67"/>
      <c r="L29" s="67"/>
      <c r="M29" s="68"/>
      <c r="N29" s="69"/>
      <c r="O29" s="70"/>
      <c r="P29" s="71"/>
      <c r="Q29" s="13">
        <f t="shared" si="0"/>
        <v>0</v>
      </c>
      <c r="S29" s="27">
        <f t="shared" si="1"/>
        <v>0</v>
      </c>
    </row>
    <row r="30" spans="1:19" ht="20.100000000000001" customHeight="1" x14ac:dyDescent="0.25">
      <c r="A30" s="65"/>
      <c r="B30" s="66"/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8"/>
      <c r="N30" s="69"/>
      <c r="O30" s="70"/>
      <c r="P30" s="71"/>
      <c r="Q30" s="13">
        <f t="shared" si="0"/>
        <v>0</v>
      </c>
      <c r="S30" s="27">
        <f t="shared" si="1"/>
        <v>0</v>
      </c>
    </row>
    <row r="31" spans="1:19" ht="20.100000000000001" customHeight="1" x14ac:dyDescent="0.25">
      <c r="A31" s="65"/>
      <c r="B31" s="66"/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8"/>
      <c r="N31" s="69"/>
      <c r="O31" s="70"/>
      <c r="P31" s="71"/>
      <c r="Q31" s="13">
        <f t="shared" si="0"/>
        <v>0</v>
      </c>
      <c r="S31" s="27">
        <f t="shared" si="1"/>
        <v>0</v>
      </c>
    </row>
    <row r="32" spans="1:19" ht="20.100000000000001" customHeight="1" x14ac:dyDescent="0.25">
      <c r="A32" s="65"/>
      <c r="B32" s="66"/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8"/>
      <c r="N32" s="69"/>
      <c r="O32" s="70"/>
      <c r="P32" s="71"/>
      <c r="Q32" s="13">
        <f t="shared" si="0"/>
        <v>0</v>
      </c>
      <c r="S32" s="27">
        <f t="shared" si="1"/>
        <v>0</v>
      </c>
    </row>
    <row r="33" spans="1:19" ht="20.100000000000001" customHeight="1" x14ac:dyDescent="0.25">
      <c r="A33" s="65"/>
      <c r="B33" s="66"/>
      <c r="C33" s="65"/>
      <c r="D33" s="66"/>
      <c r="E33" s="67"/>
      <c r="F33" s="67"/>
      <c r="G33" s="67"/>
      <c r="H33" s="67"/>
      <c r="I33" s="67"/>
      <c r="J33" s="67"/>
      <c r="K33" s="67"/>
      <c r="L33" s="67"/>
      <c r="M33" s="68"/>
      <c r="N33" s="69"/>
      <c r="O33" s="70"/>
      <c r="P33" s="71"/>
      <c r="Q33" s="13">
        <f t="shared" si="0"/>
        <v>0</v>
      </c>
      <c r="S33" s="27">
        <f t="shared" si="1"/>
        <v>0</v>
      </c>
    </row>
    <row r="34" spans="1:19" ht="20.100000000000001" customHeight="1" x14ac:dyDescent="0.25">
      <c r="A34" s="65"/>
      <c r="B34" s="66"/>
      <c r="C34" s="65"/>
      <c r="D34" s="66"/>
      <c r="E34" s="67"/>
      <c r="F34" s="67"/>
      <c r="G34" s="67"/>
      <c r="H34" s="67"/>
      <c r="I34" s="67"/>
      <c r="J34" s="67"/>
      <c r="K34" s="67"/>
      <c r="L34" s="67"/>
      <c r="M34" s="68"/>
      <c r="N34" s="69"/>
      <c r="O34" s="70"/>
      <c r="P34" s="71"/>
      <c r="Q34" s="13">
        <f t="shared" si="0"/>
        <v>0</v>
      </c>
      <c r="S34" s="27">
        <f t="shared" si="1"/>
        <v>0</v>
      </c>
    </row>
    <row r="35" spans="1:19" ht="20.100000000000001" customHeight="1" x14ac:dyDescent="0.25">
      <c r="A35" s="65"/>
      <c r="B35" s="66"/>
      <c r="C35" s="65"/>
      <c r="D35" s="66"/>
      <c r="E35" s="67"/>
      <c r="F35" s="67"/>
      <c r="G35" s="67"/>
      <c r="H35" s="67"/>
      <c r="I35" s="67"/>
      <c r="J35" s="67"/>
      <c r="K35" s="67"/>
      <c r="L35" s="67"/>
      <c r="M35" s="68"/>
      <c r="N35" s="69"/>
      <c r="O35" s="70"/>
      <c r="P35" s="71"/>
      <c r="Q35" s="13">
        <f t="shared" si="0"/>
        <v>0</v>
      </c>
      <c r="S35" s="27">
        <f t="shared" si="1"/>
        <v>0</v>
      </c>
    </row>
    <row r="36" spans="1:19" ht="20.100000000000001" customHeight="1" x14ac:dyDescent="0.25">
      <c r="A36" s="65"/>
      <c r="B36" s="66"/>
      <c r="C36" s="65"/>
      <c r="D36" s="66"/>
      <c r="E36" s="67"/>
      <c r="F36" s="67"/>
      <c r="G36" s="67"/>
      <c r="H36" s="67"/>
      <c r="I36" s="67"/>
      <c r="J36" s="67"/>
      <c r="K36" s="67"/>
      <c r="L36" s="67"/>
      <c r="M36" s="68"/>
      <c r="N36" s="69"/>
      <c r="O36" s="70"/>
      <c r="P36" s="71"/>
      <c r="Q36" s="13">
        <f t="shared" si="0"/>
        <v>0</v>
      </c>
      <c r="S36" s="27">
        <f t="shared" si="1"/>
        <v>0</v>
      </c>
    </row>
    <row r="37" spans="1:19" ht="20.100000000000001" customHeight="1" x14ac:dyDescent="0.25">
      <c r="A37" s="65"/>
      <c r="B37" s="66"/>
      <c r="C37" s="65"/>
      <c r="D37" s="66"/>
      <c r="E37" s="67"/>
      <c r="F37" s="67"/>
      <c r="G37" s="67"/>
      <c r="H37" s="67"/>
      <c r="I37" s="67"/>
      <c r="J37" s="67"/>
      <c r="K37" s="67"/>
      <c r="L37" s="67"/>
      <c r="M37" s="68"/>
      <c r="N37" s="69"/>
      <c r="O37" s="70"/>
      <c r="P37" s="71"/>
      <c r="Q37" s="13">
        <f t="shared" si="0"/>
        <v>0</v>
      </c>
      <c r="S37" s="27">
        <f t="shared" si="1"/>
        <v>0</v>
      </c>
    </row>
    <row r="38" spans="1:19" ht="20.100000000000001" customHeight="1" x14ac:dyDescent="0.25">
      <c r="A38" s="65"/>
      <c r="B38" s="66"/>
      <c r="C38" s="65"/>
      <c r="D38" s="66"/>
      <c r="E38" s="67"/>
      <c r="F38" s="67"/>
      <c r="G38" s="67"/>
      <c r="H38" s="67"/>
      <c r="I38" s="67"/>
      <c r="J38" s="67"/>
      <c r="K38" s="67"/>
      <c r="L38" s="67"/>
      <c r="M38" s="68"/>
      <c r="N38" s="69"/>
      <c r="O38" s="70"/>
      <c r="P38" s="71"/>
      <c r="Q38" s="13">
        <f t="shared" si="0"/>
        <v>0</v>
      </c>
      <c r="S38" s="27">
        <f t="shared" si="1"/>
        <v>0</v>
      </c>
    </row>
    <row r="39" spans="1:19" ht="20.100000000000001" customHeight="1" x14ac:dyDescent="0.25">
      <c r="A39" s="65"/>
      <c r="B39" s="66"/>
      <c r="C39" s="65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69"/>
      <c r="O39" s="70"/>
      <c r="P39" s="71"/>
      <c r="Q39" s="13">
        <f t="shared" si="0"/>
        <v>0</v>
      </c>
      <c r="S39" s="27">
        <f t="shared" si="1"/>
        <v>0</v>
      </c>
    </row>
    <row r="40" spans="1:19" ht="20.100000000000001" customHeight="1" x14ac:dyDescent="0.25">
      <c r="A40" s="65"/>
      <c r="B40" s="66"/>
      <c r="C40" s="65"/>
      <c r="D40" s="66"/>
      <c r="E40" s="67"/>
      <c r="F40" s="67"/>
      <c r="G40" s="67"/>
      <c r="H40" s="67"/>
      <c r="I40" s="67"/>
      <c r="J40" s="67"/>
      <c r="K40" s="67"/>
      <c r="L40" s="67"/>
      <c r="M40" s="68"/>
      <c r="N40" s="69"/>
      <c r="O40" s="70"/>
      <c r="P40" s="71"/>
      <c r="Q40" s="13">
        <f t="shared" si="0"/>
        <v>0</v>
      </c>
      <c r="S40" s="27">
        <f t="shared" si="1"/>
        <v>0</v>
      </c>
    </row>
    <row r="41" spans="1:19" ht="20.100000000000001" customHeight="1" x14ac:dyDescent="0.25">
      <c r="A41" s="65"/>
      <c r="B41" s="66"/>
      <c r="C41" s="65"/>
      <c r="D41" s="66"/>
      <c r="E41" s="67"/>
      <c r="F41" s="67"/>
      <c r="G41" s="67"/>
      <c r="H41" s="67"/>
      <c r="I41" s="67"/>
      <c r="J41" s="67"/>
      <c r="K41" s="67"/>
      <c r="L41" s="67"/>
      <c r="M41" s="68"/>
      <c r="N41" s="69"/>
      <c r="O41" s="70"/>
      <c r="P41" s="71"/>
      <c r="Q41" s="13">
        <f t="shared" si="0"/>
        <v>0</v>
      </c>
      <c r="S41" s="27">
        <f t="shared" si="1"/>
        <v>0</v>
      </c>
    </row>
    <row r="42" spans="1:19" ht="20.100000000000001" customHeight="1" x14ac:dyDescent="0.25">
      <c r="A42" s="65"/>
      <c r="B42" s="66"/>
      <c r="C42" s="65"/>
      <c r="D42" s="66"/>
      <c r="E42" s="67"/>
      <c r="F42" s="67"/>
      <c r="G42" s="67"/>
      <c r="H42" s="67"/>
      <c r="I42" s="67"/>
      <c r="J42" s="67"/>
      <c r="K42" s="67"/>
      <c r="L42" s="67"/>
      <c r="M42" s="68"/>
      <c r="N42" s="69"/>
      <c r="O42" s="70"/>
      <c r="P42" s="71"/>
      <c r="Q42" s="13">
        <f t="shared" si="0"/>
        <v>0</v>
      </c>
      <c r="S42" s="27">
        <f t="shared" si="1"/>
        <v>0</v>
      </c>
    </row>
    <row r="43" spans="1:19" ht="20.100000000000001" customHeight="1" x14ac:dyDescent="0.25">
      <c r="A43" s="65"/>
      <c r="B43" s="66"/>
      <c r="C43" s="65"/>
      <c r="D43" s="66"/>
      <c r="E43" s="67"/>
      <c r="F43" s="67"/>
      <c r="G43" s="67"/>
      <c r="H43" s="67"/>
      <c r="I43" s="67"/>
      <c r="J43" s="67"/>
      <c r="K43" s="67"/>
      <c r="L43" s="67"/>
      <c r="M43" s="68"/>
      <c r="N43" s="69"/>
      <c r="O43" s="70"/>
      <c r="P43" s="71"/>
      <c r="Q43" s="13">
        <f t="shared" si="0"/>
        <v>0</v>
      </c>
      <c r="S43" s="27">
        <f t="shared" si="1"/>
        <v>0</v>
      </c>
    </row>
    <row r="44" spans="1:19" ht="20.100000000000001" customHeight="1" x14ac:dyDescent="0.25">
      <c r="A44" s="65"/>
      <c r="B44" s="66"/>
      <c r="C44" s="65"/>
      <c r="D44" s="66"/>
      <c r="E44" s="67"/>
      <c r="F44" s="67"/>
      <c r="G44" s="67"/>
      <c r="H44" s="67"/>
      <c r="I44" s="67"/>
      <c r="J44" s="67"/>
      <c r="K44" s="67"/>
      <c r="L44" s="67"/>
      <c r="M44" s="68"/>
      <c r="N44" s="69"/>
      <c r="O44" s="70"/>
      <c r="P44" s="71"/>
      <c r="Q44" s="13">
        <f t="shared" si="0"/>
        <v>0</v>
      </c>
      <c r="S44" s="27">
        <f t="shared" si="1"/>
        <v>0</v>
      </c>
    </row>
    <row r="45" spans="1:19" ht="20.100000000000001" customHeight="1" x14ac:dyDescent="0.25">
      <c r="A45" s="65"/>
      <c r="B45" s="66"/>
      <c r="C45" s="65"/>
      <c r="D45" s="66"/>
      <c r="E45" s="67"/>
      <c r="F45" s="67"/>
      <c r="G45" s="67"/>
      <c r="H45" s="67"/>
      <c r="I45" s="67"/>
      <c r="J45" s="67"/>
      <c r="K45" s="67"/>
      <c r="L45" s="67"/>
      <c r="M45" s="68"/>
      <c r="N45" s="69"/>
      <c r="O45" s="70"/>
      <c r="P45" s="71"/>
      <c r="Q45" s="13">
        <f t="shared" si="0"/>
        <v>0</v>
      </c>
      <c r="S45" s="27">
        <f t="shared" si="1"/>
        <v>0</v>
      </c>
    </row>
    <row r="46" spans="1:19" ht="20.100000000000001" customHeight="1" x14ac:dyDescent="0.25">
      <c r="A46" s="65"/>
      <c r="B46" s="66"/>
      <c r="C46" s="65"/>
      <c r="D46" s="66"/>
      <c r="E46" s="67"/>
      <c r="F46" s="67"/>
      <c r="G46" s="67"/>
      <c r="H46" s="67"/>
      <c r="I46" s="67"/>
      <c r="J46" s="67"/>
      <c r="K46" s="67"/>
      <c r="L46" s="67"/>
      <c r="M46" s="68"/>
      <c r="N46" s="69"/>
      <c r="O46" s="70"/>
      <c r="P46" s="71"/>
      <c r="Q46" s="13">
        <f t="shared" si="0"/>
        <v>0</v>
      </c>
      <c r="S46" s="27">
        <f t="shared" si="1"/>
        <v>0</v>
      </c>
    </row>
    <row r="47" spans="1:19" ht="20.100000000000001" customHeight="1" x14ac:dyDescent="0.25">
      <c r="A47" s="65"/>
      <c r="B47" s="66"/>
      <c r="C47" s="65"/>
      <c r="D47" s="66"/>
      <c r="E47" s="67"/>
      <c r="F47" s="67"/>
      <c r="G47" s="67"/>
      <c r="H47" s="67"/>
      <c r="I47" s="67"/>
      <c r="J47" s="67"/>
      <c r="K47" s="67"/>
      <c r="L47" s="67"/>
      <c r="M47" s="68"/>
      <c r="N47" s="69"/>
      <c r="O47" s="70"/>
      <c r="P47" s="71"/>
      <c r="Q47" s="13">
        <f t="shared" si="0"/>
        <v>0</v>
      </c>
      <c r="S47" s="27">
        <f t="shared" si="1"/>
        <v>0</v>
      </c>
    </row>
    <row r="48" spans="1:19" ht="20.100000000000001" customHeight="1" x14ac:dyDescent="0.25">
      <c r="A48" s="65"/>
      <c r="B48" s="66"/>
      <c r="C48" s="65"/>
      <c r="D48" s="66"/>
      <c r="E48" s="67"/>
      <c r="F48" s="67"/>
      <c r="G48" s="67"/>
      <c r="H48" s="67"/>
      <c r="I48" s="67"/>
      <c r="J48" s="67"/>
      <c r="K48" s="67"/>
      <c r="L48" s="67"/>
      <c r="M48" s="68"/>
      <c r="N48" s="69"/>
      <c r="O48" s="70"/>
      <c r="P48" s="71"/>
      <c r="Q48" s="13">
        <f t="shared" si="0"/>
        <v>0</v>
      </c>
      <c r="S48" s="27">
        <f t="shared" si="1"/>
        <v>0</v>
      </c>
    </row>
    <row r="49" spans="1:19" ht="20.100000000000001" customHeight="1" x14ac:dyDescent="0.25">
      <c r="A49" s="65"/>
      <c r="B49" s="66"/>
      <c r="C49" s="65"/>
      <c r="D49" s="66"/>
      <c r="E49" s="67"/>
      <c r="F49" s="67"/>
      <c r="G49" s="67"/>
      <c r="H49" s="67"/>
      <c r="I49" s="67"/>
      <c r="J49" s="67"/>
      <c r="K49" s="67"/>
      <c r="L49" s="67"/>
      <c r="M49" s="68"/>
      <c r="N49" s="69"/>
      <c r="O49" s="70"/>
      <c r="P49" s="71"/>
      <c r="Q49" s="13">
        <f t="shared" si="0"/>
        <v>0</v>
      </c>
      <c r="S49" s="27">
        <f t="shared" si="1"/>
        <v>0</v>
      </c>
    </row>
    <row r="50" spans="1:19" ht="20.100000000000001" customHeight="1" x14ac:dyDescent="0.25">
      <c r="A50" s="65"/>
      <c r="B50" s="66"/>
      <c r="C50" s="65"/>
      <c r="D50" s="66"/>
      <c r="E50" s="67"/>
      <c r="F50" s="67"/>
      <c r="G50" s="67"/>
      <c r="H50" s="67"/>
      <c r="I50" s="67"/>
      <c r="J50" s="67"/>
      <c r="K50" s="67"/>
      <c r="L50" s="67"/>
      <c r="M50" s="68"/>
      <c r="N50" s="69"/>
      <c r="O50" s="67"/>
      <c r="P50" s="67"/>
      <c r="Q50" s="13">
        <f t="shared" si="0"/>
        <v>0</v>
      </c>
      <c r="S50" s="27">
        <f t="shared" si="1"/>
        <v>0</v>
      </c>
    </row>
  </sheetData>
  <mergeCells count="284">
    <mergeCell ref="B4:D4"/>
    <mergeCell ref="F4:G4"/>
    <mergeCell ref="H4:I4"/>
    <mergeCell ref="J4:K4"/>
    <mergeCell ref="L4:M4"/>
    <mergeCell ref="N4:O4"/>
    <mergeCell ref="A1:O1"/>
    <mergeCell ref="A2:G2"/>
    <mergeCell ref="H2:O2"/>
    <mergeCell ref="B3:D3"/>
    <mergeCell ref="F3:G3"/>
    <mergeCell ref="H3:I3"/>
    <mergeCell ref="L3:M3"/>
    <mergeCell ref="N3:O3"/>
    <mergeCell ref="O7:P7"/>
    <mergeCell ref="A8:B8"/>
    <mergeCell ref="C8:D8"/>
    <mergeCell ref="E8:J8"/>
    <mergeCell ref="K8:L8"/>
    <mergeCell ref="M8:N8"/>
    <mergeCell ref="O8:P8"/>
    <mergeCell ref="B5:D5"/>
    <mergeCell ref="H5:I5"/>
    <mergeCell ref="J5:K5"/>
    <mergeCell ref="L5:M5"/>
    <mergeCell ref="N5:O5"/>
    <mergeCell ref="A7:B7"/>
    <mergeCell ref="C7:D7"/>
    <mergeCell ref="E7:J7"/>
    <mergeCell ref="K7:L7"/>
    <mergeCell ref="M7:N7"/>
    <mergeCell ref="F5:G5"/>
    <mergeCell ref="A10:B10"/>
    <mergeCell ref="C10:D10"/>
    <mergeCell ref="E10:J10"/>
    <mergeCell ref="K10:L10"/>
    <mergeCell ref="M10:N10"/>
    <mergeCell ref="O10:P10"/>
    <mergeCell ref="A9:B9"/>
    <mergeCell ref="C9:D9"/>
    <mergeCell ref="E9:J9"/>
    <mergeCell ref="K9:L9"/>
    <mergeCell ref="M9:N9"/>
    <mergeCell ref="O9:P9"/>
    <mergeCell ref="A12:B12"/>
    <mergeCell ref="C12:D12"/>
    <mergeCell ref="E12:J12"/>
    <mergeCell ref="K12:L12"/>
    <mergeCell ref="M12:N12"/>
    <mergeCell ref="O12:P12"/>
    <mergeCell ref="A11:B11"/>
    <mergeCell ref="C11:D11"/>
    <mergeCell ref="E11:J11"/>
    <mergeCell ref="K11:L11"/>
    <mergeCell ref="M11:N11"/>
    <mergeCell ref="O11:P11"/>
    <mergeCell ref="A14:B14"/>
    <mergeCell ref="C14:D14"/>
    <mergeCell ref="E14:J14"/>
    <mergeCell ref="K14:L14"/>
    <mergeCell ref="M14:N14"/>
    <mergeCell ref="O14:P14"/>
    <mergeCell ref="A13:B13"/>
    <mergeCell ref="C13:D13"/>
    <mergeCell ref="E13:J13"/>
    <mergeCell ref="K13:L13"/>
    <mergeCell ref="M13:N13"/>
    <mergeCell ref="O13:P13"/>
    <mergeCell ref="A16:B16"/>
    <mergeCell ref="C16:D16"/>
    <mergeCell ref="E16:J16"/>
    <mergeCell ref="K16:L16"/>
    <mergeCell ref="M16:N16"/>
    <mergeCell ref="O16:P16"/>
    <mergeCell ref="A15:B15"/>
    <mergeCell ref="C15:D15"/>
    <mergeCell ref="E15:J15"/>
    <mergeCell ref="K15:L15"/>
    <mergeCell ref="M15:N15"/>
    <mergeCell ref="O15:P15"/>
    <mergeCell ref="A18:B18"/>
    <mergeCell ref="C18:D18"/>
    <mergeCell ref="E18:J18"/>
    <mergeCell ref="K18:L18"/>
    <mergeCell ref="M18:N18"/>
    <mergeCell ref="O18:P18"/>
    <mergeCell ref="A17:B17"/>
    <mergeCell ref="C17:D17"/>
    <mergeCell ref="E17:J17"/>
    <mergeCell ref="K17:L17"/>
    <mergeCell ref="M17:N17"/>
    <mergeCell ref="O17:P17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O19:P19"/>
    <mergeCell ref="A22:B22"/>
    <mergeCell ref="C22:D22"/>
    <mergeCell ref="E22:J22"/>
    <mergeCell ref="K22:L22"/>
    <mergeCell ref="M22:N22"/>
    <mergeCell ref="O22:P22"/>
    <mergeCell ref="A21:B21"/>
    <mergeCell ref="C21:D21"/>
    <mergeCell ref="E21:J21"/>
    <mergeCell ref="K21:L21"/>
    <mergeCell ref="M21:N21"/>
    <mergeCell ref="O21:P21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O23:P23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5:P25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7:P27"/>
    <mergeCell ref="A30:B30"/>
    <mergeCell ref="C30:D30"/>
    <mergeCell ref="E30:J30"/>
    <mergeCell ref="K30:L30"/>
    <mergeCell ref="M30:N30"/>
    <mergeCell ref="O30:P30"/>
    <mergeCell ref="A29:B29"/>
    <mergeCell ref="C29:D29"/>
    <mergeCell ref="E29:J29"/>
    <mergeCell ref="K29:L29"/>
    <mergeCell ref="M29:N29"/>
    <mergeCell ref="O29:P29"/>
    <mergeCell ref="A32:B32"/>
    <mergeCell ref="C32:D32"/>
    <mergeCell ref="E32:J32"/>
    <mergeCell ref="K32:L32"/>
    <mergeCell ref="M32:N32"/>
    <mergeCell ref="O32:P32"/>
    <mergeCell ref="A31:B31"/>
    <mergeCell ref="C31:D31"/>
    <mergeCell ref="E31:J31"/>
    <mergeCell ref="K31:L31"/>
    <mergeCell ref="M31:N31"/>
    <mergeCell ref="O31:P31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3:P33"/>
    <mergeCell ref="A36:B36"/>
    <mergeCell ref="C36:D36"/>
    <mergeCell ref="E36:J36"/>
    <mergeCell ref="K36:L36"/>
    <mergeCell ref="M36:N36"/>
    <mergeCell ref="O36:P36"/>
    <mergeCell ref="A35:B35"/>
    <mergeCell ref="C35:D35"/>
    <mergeCell ref="E35:J35"/>
    <mergeCell ref="K35:L35"/>
    <mergeCell ref="M35:N35"/>
    <mergeCell ref="O35:P35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O37:P37"/>
    <mergeCell ref="A40:B40"/>
    <mergeCell ref="C40:D40"/>
    <mergeCell ref="E40:J40"/>
    <mergeCell ref="K40:L40"/>
    <mergeCell ref="M40:N40"/>
    <mergeCell ref="O40:P40"/>
    <mergeCell ref="A39:B39"/>
    <mergeCell ref="C39:D39"/>
    <mergeCell ref="E39:J39"/>
    <mergeCell ref="K39:L39"/>
    <mergeCell ref="M39:N39"/>
    <mergeCell ref="O39:P39"/>
    <mergeCell ref="A42:B42"/>
    <mergeCell ref="C42:D42"/>
    <mergeCell ref="E42:J42"/>
    <mergeCell ref="K42:L42"/>
    <mergeCell ref="M42:N42"/>
    <mergeCell ref="O42:P42"/>
    <mergeCell ref="A41:B41"/>
    <mergeCell ref="C41:D41"/>
    <mergeCell ref="E41:J41"/>
    <mergeCell ref="K41:L41"/>
    <mergeCell ref="M41:N41"/>
    <mergeCell ref="O41:P41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3:P43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5:P45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7:P4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50"/>
  <sheetViews>
    <sheetView zoomScale="90" zoomScaleNormal="90" workbookViewId="0">
      <selection activeCell="S1" sqref="S1:S1048576"/>
    </sheetView>
  </sheetViews>
  <sheetFormatPr defaultRowHeight="15" x14ac:dyDescent="0.25"/>
  <cols>
    <col min="9" max="9" width="11" bestFit="1" customWidth="1"/>
    <col min="18" max="18" width="11.7109375" customWidth="1"/>
    <col min="19" max="19" width="9.7109375" style="24" bestFit="1" customWidth="1"/>
  </cols>
  <sheetData>
    <row r="1" spans="1:19" ht="24" thickBot="1" x14ac:dyDescent="0.4">
      <c r="A1" s="87" t="s">
        <v>93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9" ht="18.75" x14ac:dyDescent="0.3">
      <c r="A2" s="88" t="s">
        <v>7</v>
      </c>
      <c r="B2" s="89"/>
      <c r="C2" s="89"/>
      <c r="D2" s="89"/>
      <c r="E2" s="89"/>
      <c r="F2" s="89"/>
      <c r="G2" s="90"/>
      <c r="H2" s="88" t="s">
        <v>17</v>
      </c>
      <c r="I2" s="89"/>
      <c r="J2" s="89"/>
      <c r="K2" s="89"/>
      <c r="L2" s="89"/>
      <c r="M2" s="89"/>
      <c r="N2" s="89"/>
      <c r="O2" s="89"/>
      <c r="P2" s="9"/>
      <c r="Q2" s="14">
        <f>MAX(Q8:Q50)+250</f>
        <v>250</v>
      </c>
      <c r="R2" s="11"/>
      <c r="S2" s="25">
        <f>MAX(S8:S50)</f>
        <v>0</v>
      </c>
    </row>
    <row r="3" spans="1:19" x14ac:dyDescent="0.25">
      <c r="A3" s="1" t="s">
        <v>8</v>
      </c>
      <c r="B3" s="82" t="s">
        <v>95</v>
      </c>
      <c r="C3" s="82"/>
      <c r="D3" s="82"/>
      <c r="E3" s="4" t="s">
        <v>11</v>
      </c>
      <c r="F3" s="82" t="s">
        <v>96</v>
      </c>
      <c r="G3" s="83"/>
      <c r="H3" s="91" t="s">
        <v>18</v>
      </c>
      <c r="I3" s="92"/>
      <c r="J3" s="21">
        <v>250</v>
      </c>
      <c r="K3" s="22" t="s">
        <v>37</v>
      </c>
      <c r="L3" s="92" t="s">
        <v>20</v>
      </c>
      <c r="M3" s="92"/>
      <c r="N3" s="82"/>
      <c r="O3" s="82"/>
      <c r="P3" s="10"/>
    </row>
    <row r="4" spans="1:19" x14ac:dyDescent="0.25">
      <c r="A4" s="1" t="s">
        <v>125</v>
      </c>
      <c r="B4" s="82" t="s">
        <v>94</v>
      </c>
      <c r="C4" s="82"/>
      <c r="D4" s="82"/>
      <c r="E4" s="4" t="s">
        <v>22</v>
      </c>
      <c r="F4" s="82">
        <v>2000</v>
      </c>
      <c r="G4" s="83"/>
      <c r="H4" s="91" t="s">
        <v>19</v>
      </c>
      <c r="I4" s="92"/>
      <c r="J4" s="82"/>
      <c r="K4" s="82"/>
      <c r="L4" s="92" t="s">
        <v>27</v>
      </c>
      <c r="M4" s="92"/>
      <c r="N4" s="82"/>
      <c r="O4" s="82"/>
      <c r="P4" s="10"/>
    </row>
    <row r="5" spans="1:19" ht="15.75" thickBot="1" x14ac:dyDescent="0.3">
      <c r="A5" s="3"/>
      <c r="B5" s="74"/>
      <c r="C5" s="74"/>
      <c r="D5" s="74"/>
      <c r="E5" s="8" t="s">
        <v>92</v>
      </c>
      <c r="F5" s="74" t="s">
        <v>97</v>
      </c>
      <c r="G5" s="81"/>
      <c r="H5" s="104"/>
      <c r="I5" s="97"/>
      <c r="J5" s="74"/>
      <c r="K5" s="74"/>
      <c r="L5" s="97" t="s">
        <v>28</v>
      </c>
      <c r="M5" s="97"/>
      <c r="N5" s="74"/>
      <c r="O5" s="74"/>
      <c r="P5" s="6"/>
      <c r="R5" s="12" t="str">
        <f>LOOKUP(2,1/(1-ISBLANK(K:K)),K:K)</f>
        <v>Hours:</v>
      </c>
    </row>
    <row r="6" spans="1:19" ht="9.9499999999999993" customHeight="1" x14ac:dyDescent="0.25"/>
    <row r="7" spans="1:19" s="7" customFormat="1" ht="30" customHeight="1" x14ac:dyDescent="0.25">
      <c r="A7" s="72" t="s">
        <v>12</v>
      </c>
      <c r="B7" s="73"/>
      <c r="C7" s="77" t="s">
        <v>24</v>
      </c>
      <c r="D7" s="78"/>
      <c r="E7" s="79" t="s">
        <v>25</v>
      </c>
      <c r="F7" s="80"/>
      <c r="G7" s="80"/>
      <c r="H7" s="80"/>
      <c r="I7" s="80"/>
      <c r="J7" s="80"/>
      <c r="K7" s="80" t="s">
        <v>127</v>
      </c>
      <c r="L7" s="80"/>
      <c r="M7" s="72" t="s">
        <v>14</v>
      </c>
      <c r="N7" s="73"/>
      <c r="O7" s="72" t="s">
        <v>26</v>
      </c>
      <c r="P7" s="73"/>
      <c r="S7" s="26"/>
    </row>
    <row r="8" spans="1:19" ht="20.100000000000001" customHeight="1" x14ac:dyDescent="0.25">
      <c r="A8" s="65"/>
      <c r="B8" s="66"/>
      <c r="C8" s="65"/>
      <c r="D8" s="66"/>
      <c r="E8" s="67"/>
      <c r="F8" s="67"/>
      <c r="G8" s="67"/>
      <c r="H8" s="67"/>
      <c r="I8" s="67"/>
      <c r="J8" s="67"/>
      <c r="K8" s="67"/>
      <c r="L8" s="67"/>
      <c r="M8" s="68"/>
      <c r="N8" s="69"/>
      <c r="O8" s="68"/>
      <c r="P8" s="69"/>
      <c r="Q8" s="13">
        <f>IF(C8="y",K8*1,0)</f>
        <v>0</v>
      </c>
      <c r="S8" s="27">
        <f>IF(C8="y",A8*1,0)</f>
        <v>0</v>
      </c>
    </row>
    <row r="9" spans="1:19" ht="20.100000000000001" customHeight="1" x14ac:dyDescent="0.25">
      <c r="A9" s="65"/>
      <c r="B9" s="66"/>
      <c r="C9" s="65"/>
      <c r="D9" s="66"/>
      <c r="E9" s="67"/>
      <c r="F9" s="67"/>
      <c r="G9" s="67"/>
      <c r="H9" s="67"/>
      <c r="I9" s="67"/>
      <c r="J9" s="67"/>
      <c r="K9" s="67"/>
      <c r="L9" s="67"/>
      <c r="M9" s="68"/>
      <c r="N9" s="69"/>
      <c r="O9" s="70"/>
      <c r="P9" s="71"/>
      <c r="Q9" s="13">
        <f t="shared" ref="Q9:Q50" si="0">IF(C9="y",K9*1,0)</f>
        <v>0</v>
      </c>
      <c r="S9" s="27">
        <f>IF(C9="y",A9*1,0)</f>
        <v>0</v>
      </c>
    </row>
    <row r="10" spans="1:19" ht="20.100000000000001" customHeight="1" x14ac:dyDescent="0.25">
      <c r="A10" s="65"/>
      <c r="B10" s="66"/>
      <c r="C10" s="65"/>
      <c r="D10" s="66"/>
      <c r="E10" s="67"/>
      <c r="F10" s="67"/>
      <c r="G10" s="67"/>
      <c r="H10" s="67"/>
      <c r="I10" s="67"/>
      <c r="J10" s="67"/>
      <c r="K10" s="67"/>
      <c r="L10" s="67"/>
      <c r="M10" s="68"/>
      <c r="N10" s="69"/>
      <c r="O10" s="70"/>
      <c r="P10" s="71"/>
      <c r="Q10" s="13">
        <f t="shared" si="0"/>
        <v>0</v>
      </c>
      <c r="S10" s="27">
        <f t="shared" ref="S10:S50" si="1">IF(C10="y",A10*1,0)</f>
        <v>0</v>
      </c>
    </row>
    <row r="11" spans="1:19" ht="20.100000000000001" customHeight="1" x14ac:dyDescent="0.25">
      <c r="A11" s="65"/>
      <c r="B11" s="66"/>
      <c r="C11" s="65"/>
      <c r="D11" s="66"/>
      <c r="E11" s="67"/>
      <c r="F11" s="67"/>
      <c r="G11" s="67"/>
      <c r="H11" s="67"/>
      <c r="I11" s="67"/>
      <c r="J11" s="67"/>
      <c r="K11" s="67"/>
      <c r="L11" s="67"/>
      <c r="M11" s="68"/>
      <c r="N11" s="69"/>
      <c r="O11" s="70"/>
      <c r="P11" s="71"/>
      <c r="Q11" s="13">
        <f t="shared" si="0"/>
        <v>0</v>
      </c>
      <c r="S11" s="27">
        <f t="shared" si="1"/>
        <v>0</v>
      </c>
    </row>
    <row r="12" spans="1:19" ht="20.100000000000001" customHeight="1" x14ac:dyDescent="0.25">
      <c r="A12" s="65"/>
      <c r="B12" s="66"/>
      <c r="C12" s="65"/>
      <c r="D12" s="66"/>
      <c r="E12" s="67"/>
      <c r="F12" s="67"/>
      <c r="G12" s="67"/>
      <c r="H12" s="67"/>
      <c r="I12" s="67"/>
      <c r="J12" s="67"/>
      <c r="K12" s="67"/>
      <c r="L12" s="67"/>
      <c r="M12" s="68"/>
      <c r="N12" s="69"/>
      <c r="O12" s="70"/>
      <c r="P12" s="71"/>
      <c r="Q12" s="13">
        <f t="shared" si="0"/>
        <v>0</v>
      </c>
      <c r="S12" s="27">
        <f t="shared" si="1"/>
        <v>0</v>
      </c>
    </row>
    <row r="13" spans="1:19" ht="20.100000000000001" customHeight="1" x14ac:dyDescent="0.25">
      <c r="A13" s="65"/>
      <c r="B13" s="66"/>
      <c r="C13" s="65"/>
      <c r="D13" s="66"/>
      <c r="E13" s="67"/>
      <c r="F13" s="67"/>
      <c r="G13" s="67"/>
      <c r="H13" s="67"/>
      <c r="I13" s="67"/>
      <c r="J13" s="67"/>
      <c r="K13" s="67"/>
      <c r="L13" s="67"/>
      <c r="M13" s="68"/>
      <c r="N13" s="69"/>
      <c r="O13" s="70"/>
      <c r="P13" s="71"/>
      <c r="Q13" s="13">
        <f t="shared" si="0"/>
        <v>0</v>
      </c>
      <c r="S13" s="27">
        <f t="shared" si="1"/>
        <v>0</v>
      </c>
    </row>
    <row r="14" spans="1:19" ht="20.100000000000001" customHeight="1" x14ac:dyDescent="0.25">
      <c r="A14" s="65"/>
      <c r="B14" s="66"/>
      <c r="C14" s="65"/>
      <c r="D14" s="66"/>
      <c r="E14" s="67"/>
      <c r="F14" s="67"/>
      <c r="G14" s="67"/>
      <c r="H14" s="67"/>
      <c r="I14" s="67"/>
      <c r="J14" s="67"/>
      <c r="K14" s="67"/>
      <c r="L14" s="67"/>
      <c r="M14" s="68"/>
      <c r="N14" s="69"/>
      <c r="O14" s="70"/>
      <c r="P14" s="71"/>
      <c r="Q14" s="13">
        <f t="shared" si="0"/>
        <v>0</v>
      </c>
      <c r="S14" s="27">
        <f t="shared" si="1"/>
        <v>0</v>
      </c>
    </row>
    <row r="15" spans="1:19" ht="20.100000000000001" customHeight="1" x14ac:dyDescent="0.25">
      <c r="A15" s="65"/>
      <c r="B15" s="66"/>
      <c r="C15" s="65"/>
      <c r="D15" s="66"/>
      <c r="E15" s="67"/>
      <c r="F15" s="67"/>
      <c r="G15" s="67"/>
      <c r="H15" s="67"/>
      <c r="I15" s="67"/>
      <c r="J15" s="67"/>
      <c r="K15" s="67"/>
      <c r="L15" s="67"/>
      <c r="M15" s="68"/>
      <c r="N15" s="69"/>
      <c r="O15" s="70"/>
      <c r="P15" s="71"/>
      <c r="Q15" s="13">
        <f t="shared" si="0"/>
        <v>0</v>
      </c>
      <c r="S15" s="27">
        <f t="shared" si="1"/>
        <v>0</v>
      </c>
    </row>
    <row r="16" spans="1:19" ht="20.100000000000001" customHeight="1" x14ac:dyDescent="0.25">
      <c r="A16" s="65"/>
      <c r="B16" s="66"/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69"/>
      <c r="O16" s="70"/>
      <c r="P16" s="71"/>
      <c r="Q16" s="13">
        <f t="shared" si="0"/>
        <v>0</v>
      </c>
      <c r="S16" s="27">
        <f t="shared" si="1"/>
        <v>0</v>
      </c>
    </row>
    <row r="17" spans="1:19" ht="20.100000000000001" customHeight="1" x14ac:dyDescent="0.25">
      <c r="A17" s="65"/>
      <c r="B17" s="66"/>
      <c r="C17" s="65"/>
      <c r="D17" s="66"/>
      <c r="E17" s="67"/>
      <c r="F17" s="67"/>
      <c r="G17" s="67"/>
      <c r="H17" s="67"/>
      <c r="I17" s="67"/>
      <c r="J17" s="67"/>
      <c r="K17" s="67"/>
      <c r="L17" s="67"/>
      <c r="M17" s="68"/>
      <c r="N17" s="69"/>
      <c r="O17" s="70"/>
      <c r="P17" s="71"/>
      <c r="Q17" s="13">
        <f t="shared" si="0"/>
        <v>0</v>
      </c>
      <c r="S17" s="27">
        <f t="shared" si="1"/>
        <v>0</v>
      </c>
    </row>
    <row r="18" spans="1:19" ht="20.100000000000001" customHeight="1" x14ac:dyDescent="0.25">
      <c r="A18" s="65"/>
      <c r="B18" s="66"/>
      <c r="C18" s="65"/>
      <c r="D18" s="66"/>
      <c r="E18" s="67"/>
      <c r="F18" s="67"/>
      <c r="G18" s="67"/>
      <c r="H18" s="67"/>
      <c r="I18" s="67"/>
      <c r="J18" s="67"/>
      <c r="K18" s="67"/>
      <c r="L18" s="67"/>
      <c r="M18" s="68"/>
      <c r="N18" s="69"/>
      <c r="O18" s="70"/>
      <c r="P18" s="71"/>
      <c r="Q18" s="13">
        <f t="shared" si="0"/>
        <v>0</v>
      </c>
      <c r="S18" s="27">
        <f t="shared" si="1"/>
        <v>0</v>
      </c>
    </row>
    <row r="19" spans="1:19" ht="20.100000000000001" customHeight="1" x14ac:dyDescent="0.25">
      <c r="A19" s="65"/>
      <c r="B19" s="66"/>
      <c r="C19" s="65"/>
      <c r="D19" s="66"/>
      <c r="E19" s="67"/>
      <c r="F19" s="67"/>
      <c r="G19" s="67"/>
      <c r="H19" s="67"/>
      <c r="I19" s="67"/>
      <c r="J19" s="67"/>
      <c r="K19" s="67"/>
      <c r="L19" s="67"/>
      <c r="M19" s="68"/>
      <c r="N19" s="69"/>
      <c r="O19" s="70"/>
      <c r="P19" s="71"/>
      <c r="Q19" s="13">
        <f t="shared" si="0"/>
        <v>0</v>
      </c>
      <c r="S19" s="27">
        <f t="shared" si="1"/>
        <v>0</v>
      </c>
    </row>
    <row r="20" spans="1:19" ht="20.100000000000001" customHeight="1" x14ac:dyDescent="0.25">
      <c r="A20" s="65"/>
      <c r="B20" s="66"/>
      <c r="C20" s="65"/>
      <c r="D20" s="66"/>
      <c r="E20" s="67"/>
      <c r="F20" s="67"/>
      <c r="G20" s="67"/>
      <c r="H20" s="67"/>
      <c r="I20" s="67"/>
      <c r="J20" s="67"/>
      <c r="K20" s="67"/>
      <c r="L20" s="67"/>
      <c r="M20" s="68"/>
      <c r="N20" s="69"/>
      <c r="O20" s="70"/>
      <c r="P20" s="71"/>
      <c r="Q20" s="13">
        <f t="shared" si="0"/>
        <v>0</v>
      </c>
      <c r="S20" s="27">
        <f t="shared" si="1"/>
        <v>0</v>
      </c>
    </row>
    <row r="21" spans="1:19" ht="20.100000000000001" customHeight="1" x14ac:dyDescent="0.25">
      <c r="A21" s="65"/>
      <c r="B21" s="66"/>
      <c r="C21" s="65"/>
      <c r="D21" s="66"/>
      <c r="E21" s="67"/>
      <c r="F21" s="67"/>
      <c r="G21" s="67"/>
      <c r="H21" s="67"/>
      <c r="I21" s="67"/>
      <c r="J21" s="67"/>
      <c r="K21" s="67"/>
      <c r="L21" s="67"/>
      <c r="M21" s="68"/>
      <c r="N21" s="69"/>
      <c r="O21" s="70"/>
      <c r="P21" s="71"/>
      <c r="Q21" s="13">
        <f t="shared" si="0"/>
        <v>0</v>
      </c>
      <c r="S21" s="27">
        <f t="shared" si="1"/>
        <v>0</v>
      </c>
    </row>
    <row r="22" spans="1:19" ht="20.100000000000001" customHeight="1" x14ac:dyDescent="0.25">
      <c r="A22" s="65"/>
      <c r="B22" s="66"/>
      <c r="C22" s="65"/>
      <c r="D22" s="66"/>
      <c r="E22" s="67"/>
      <c r="F22" s="67"/>
      <c r="G22" s="67"/>
      <c r="H22" s="67"/>
      <c r="I22" s="67"/>
      <c r="J22" s="67"/>
      <c r="K22" s="67"/>
      <c r="L22" s="67"/>
      <c r="M22" s="68"/>
      <c r="N22" s="69"/>
      <c r="O22" s="70"/>
      <c r="P22" s="71"/>
      <c r="Q22" s="13">
        <f t="shared" si="0"/>
        <v>0</v>
      </c>
      <c r="S22" s="27">
        <f t="shared" si="1"/>
        <v>0</v>
      </c>
    </row>
    <row r="23" spans="1:19" ht="20.100000000000001" customHeight="1" x14ac:dyDescent="0.25">
      <c r="A23" s="65"/>
      <c r="B23" s="66"/>
      <c r="C23" s="65"/>
      <c r="D23" s="66"/>
      <c r="E23" s="67"/>
      <c r="F23" s="67"/>
      <c r="G23" s="67"/>
      <c r="H23" s="67"/>
      <c r="I23" s="67"/>
      <c r="J23" s="67"/>
      <c r="K23" s="67"/>
      <c r="L23" s="67"/>
      <c r="M23" s="68"/>
      <c r="N23" s="69"/>
      <c r="O23" s="70"/>
      <c r="P23" s="71"/>
      <c r="Q23" s="13">
        <f t="shared" si="0"/>
        <v>0</v>
      </c>
      <c r="S23" s="27">
        <f t="shared" si="1"/>
        <v>0</v>
      </c>
    </row>
    <row r="24" spans="1:19" ht="20.100000000000001" customHeight="1" x14ac:dyDescent="0.25">
      <c r="A24" s="65"/>
      <c r="B24" s="66"/>
      <c r="C24" s="65"/>
      <c r="D24" s="66"/>
      <c r="E24" s="67"/>
      <c r="F24" s="67"/>
      <c r="G24" s="67"/>
      <c r="H24" s="67"/>
      <c r="I24" s="67"/>
      <c r="J24" s="67"/>
      <c r="K24" s="67"/>
      <c r="L24" s="67"/>
      <c r="M24" s="68"/>
      <c r="N24" s="69"/>
      <c r="O24" s="70"/>
      <c r="P24" s="71"/>
      <c r="Q24" s="13">
        <f t="shared" si="0"/>
        <v>0</v>
      </c>
      <c r="S24" s="27">
        <f t="shared" si="1"/>
        <v>0</v>
      </c>
    </row>
    <row r="25" spans="1:19" ht="20.100000000000001" customHeight="1" x14ac:dyDescent="0.25">
      <c r="A25" s="65"/>
      <c r="B25" s="66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8"/>
      <c r="N25" s="69"/>
      <c r="O25" s="70"/>
      <c r="P25" s="71"/>
      <c r="Q25" s="13">
        <f t="shared" si="0"/>
        <v>0</v>
      </c>
      <c r="S25" s="27">
        <f t="shared" si="1"/>
        <v>0</v>
      </c>
    </row>
    <row r="26" spans="1:19" ht="20.100000000000001" customHeight="1" x14ac:dyDescent="0.25">
      <c r="A26" s="65"/>
      <c r="B26" s="66"/>
      <c r="C26" s="65"/>
      <c r="D26" s="66"/>
      <c r="E26" s="67"/>
      <c r="F26" s="67"/>
      <c r="G26" s="67"/>
      <c r="H26" s="67"/>
      <c r="I26" s="67"/>
      <c r="J26" s="67"/>
      <c r="K26" s="67"/>
      <c r="L26" s="67"/>
      <c r="M26" s="68"/>
      <c r="N26" s="69"/>
      <c r="O26" s="70"/>
      <c r="P26" s="71"/>
      <c r="Q26" s="13">
        <f t="shared" si="0"/>
        <v>0</v>
      </c>
      <c r="S26" s="27">
        <f t="shared" si="1"/>
        <v>0</v>
      </c>
    </row>
    <row r="27" spans="1:19" ht="20.100000000000001" customHeight="1" x14ac:dyDescent="0.25">
      <c r="A27" s="65"/>
      <c r="B27" s="66"/>
      <c r="C27" s="65"/>
      <c r="D27" s="66"/>
      <c r="E27" s="67"/>
      <c r="F27" s="67"/>
      <c r="G27" s="67"/>
      <c r="H27" s="67"/>
      <c r="I27" s="67"/>
      <c r="J27" s="67"/>
      <c r="K27" s="67"/>
      <c r="L27" s="67"/>
      <c r="M27" s="68"/>
      <c r="N27" s="69"/>
      <c r="O27" s="70"/>
      <c r="P27" s="71"/>
      <c r="Q27" s="13">
        <f t="shared" si="0"/>
        <v>0</v>
      </c>
      <c r="S27" s="27">
        <f t="shared" si="1"/>
        <v>0</v>
      </c>
    </row>
    <row r="28" spans="1:19" ht="20.100000000000001" customHeight="1" x14ac:dyDescent="0.25">
      <c r="A28" s="65"/>
      <c r="B28" s="66"/>
      <c r="C28" s="65"/>
      <c r="D28" s="66"/>
      <c r="E28" s="67"/>
      <c r="F28" s="67"/>
      <c r="G28" s="67"/>
      <c r="H28" s="67"/>
      <c r="I28" s="67"/>
      <c r="J28" s="67"/>
      <c r="K28" s="67"/>
      <c r="L28" s="67"/>
      <c r="M28" s="68"/>
      <c r="N28" s="69"/>
      <c r="O28" s="70"/>
      <c r="P28" s="71"/>
      <c r="Q28" s="13">
        <f t="shared" si="0"/>
        <v>0</v>
      </c>
      <c r="S28" s="27">
        <f t="shared" si="1"/>
        <v>0</v>
      </c>
    </row>
    <row r="29" spans="1:19" ht="20.100000000000001" customHeight="1" x14ac:dyDescent="0.25">
      <c r="A29" s="65"/>
      <c r="B29" s="66"/>
      <c r="C29" s="65"/>
      <c r="D29" s="66"/>
      <c r="E29" s="67"/>
      <c r="F29" s="67"/>
      <c r="G29" s="67"/>
      <c r="H29" s="67"/>
      <c r="I29" s="67"/>
      <c r="J29" s="67"/>
      <c r="K29" s="67"/>
      <c r="L29" s="67"/>
      <c r="M29" s="68"/>
      <c r="N29" s="69"/>
      <c r="O29" s="70"/>
      <c r="P29" s="71"/>
      <c r="Q29" s="13">
        <f t="shared" si="0"/>
        <v>0</v>
      </c>
      <c r="S29" s="27">
        <f t="shared" si="1"/>
        <v>0</v>
      </c>
    </row>
    <row r="30" spans="1:19" ht="20.100000000000001" customHeight="1" x14ac:dyDescent="0.25">
      <c r="A30" s="65"/>
      <c r="B30" s="66"/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8"/>
      <c r="N30" s="69"/>
      <c r="O30" s="70"/>
      <c r="P30" s="71"/>
      <c r="Q30" s="13">
        <f t="shared" si="0"/>
        <v>0</v>
      </c>
      <c r="S30" s="27">
        <f t="shared" si="1"/>
        <v>0</v>
      </c>
    </row>
    <row r="31" spans="1:19" ht="20.100000000000001" customHeight="1" x14ac:dyDescent="0.25">
      <c r="A31" s="65"/>
      <c r="B31" s="66"/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8"/>
      <c r="N31" s="69"/>
      <c r="O31" s="70"/>
      <c r="P31" s="71"/>
      <c r="Q31" s="13">
        <f t="shared" si="0"/>
        <v>0</v>
      </c>
      <c r="S31" s="27">
        <f t="shared" si="1"/>
        <v>0</v>
      </c>
    </row>
    <row r="32" spans="1:19" ht="20.100000000000001" customHeight="1" x14ac:dyDescent="0.25">
      <c r="A32" s="65"/>
      <c r="B32" s="66"/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8"/>
      <c r="N32" s="69"/>
      <c r="O32" s="70"/>
      <c r="P32" s="71"/>
      <c r="Q32" s="13">
        <f t="shared" si="0"/>
        <v>0</v>
      </c>
      <c r="S32" s="27">
        <f t="shared" si="1"/>
        <v>0</v>
      </c>
    </row>
    <row r="33" spans="1:19" ht="20.100000000000001" customHeight="1" x14ac:dyDescent="0.25">
      <c r="A33" s="65"/>
      <c r="B33" s="66"/>
      <c r="C33" s="65"/>
      <c r="D33" s="66"/>
      <c r="E33" s="67"/>
      <c r="F33" s="67"/>
      <c r="G33" s="67"/>
      <c r="H33" s="67"/>
      <c r="I33" s="67"/>
      <c r="J33" s="67"/>
      <c r="K33" s="67"/>
      <c r="L33" s="67"/>
      <c r="M33" s="68"/>
      <c r="N33" s="69"/>
      <c r="O33" s="70"/>
      <c r="P33" s="71"/>
      <c r="Q33" s="13">
        <f t="shared" si="0"/>
        <v>0</v>
      </c>
      <c r="S33" s="27">
        <f t="shared" si="1"/>
        <v>0</v>
      </c>
    </row>
    <row r="34" spans="1:19" ht="20.100000000000001" customHeight="1" x14ac:dyDescent="0.25">
      <c r="A34" s="65"/>
      <c r="B34" s="66"/>
      <c r="C34" s="65"/>
      <c r="D34" s="66"/>
      <c r="E34" s="67"/>
      <c r="F34" s="67"/>
      <c r="G34" s="67"/>
      <c r="H34" s="67"/>
      <c r="I34" s="67"/>
      <c r="J34" s="67"/>
      <c r="K34" s="67"/>
      <c r="L34" s="67"/>
      <c r="M34" s="68"/>
      <c r="N34" s="69"/>
      <c r="O34" s="70"/>
      <c r="P34" s="71"/>
      <c r="Q34" s="13">
        <f t="shared" si="0"/>
        <v>0</v>
      </c>
      <c r="S34" s="27">
        <f t="shared" si="1"/>
        <v>0</v>
      </c>
    </row>
    <row r="35" spans="1:19" ht="20.100000000000001" customHeight="1" x14ac:dyDescent="0.25">
      <c r="A35" s="65"/>
      <c r="B35" s="66"/>
      <c r="C35" s="65"/>
      <c r="D35" s="66"/>
      <c r="E35" s="67"/>
      <c r="F35" s="67"/>
      <c r="G35" s="67"/>
      <c r="H35" s="67"/>
      <c r="I35" s="67"/>
      <c r="J35" s="67"/>
      <c r="K35" s="67"/>
      <c r="L35" s="67"/>
      <c r="M35" s="68"/>
      <c r="N35" s="69"/>
      <c r="O35" s="70"/>
      <c r="P35" s="71"/>
      <c r="Q35" s="13">
        <f t="shared" si="0"/>
        <v>0</v>
      </c>
      <c r="S35" s="27">
        <f t="shared" si="1"/>
        <v>0</v>
      </c>
    </row>
    <row r="36" spans="1:19" ht="20.100000000000001" customHeight="1" x14ac:dyDescent="0.25">
      <c r="A36" s="65"/>
      <c r="B36" s="66"/>
      <c r="C36" s="65"/>
      <c r="D36" s="66"/>
      <c r="E36" s="67"/>
      <c r="F36" s="67"/>
      <c r="G36" s="67"/>
      <c r="H36" s="67"/>
      <c r="I36" s="67"/>
      <c r="J36" s="67"/>
      <c r="K36" s="67"/>
      <c r="L36" s="67"/>
      <c r="M36" s="68"/>
      <c r="N36" s="69"/>
      <c r="O36" s="70"/>
      <c r="P36" s="71"/>
      <c r="Q36" s="13">
        <f t="shared" si="0"/>
        <v>0</v>
      </c>
      <c r="S36" s="27">
        <f t="shared" si="1"/>
        <v>0</v>
      </c>
    </row>
    <row r="37" spans="1:19" ht="20.100000000000001" customHeight="1" x14ac:dyDescent="0.25">
      <c r="A37" s="65"/>
      <c r="B37" s="66"/>
      <c r="C37" s="65"/>
      <c r="D37" s="66"/>
      <c r="E37" s="67"/>
      <c r="F37" s="67"/>
      <c r="G37" s="67"/>
      <c r="H37" s="67"/>
      <c r="I37" s="67"/>
      <c r="J37" s="67"/>
      <c r="K37" s="67"/>
      <c r="L37" s="67"/>
      <c r="M37" s="68"/>
      <c r="N37" s="69"/>
      <c r="O37" s="70"/>
      <c r="P37" s="71"/>
      <c r="Q37" s="13">
        <f t="shared" si="0"/>
        <v>0</v>
      </c>
      <c r="S37" s="27">
        <f t="shared" si="1"/>
        <v>0</v>
      </c>
    </row>
    <row r="38" spans="1:19" ht="20.100000000000001" customHeight="1" x14ac:dyDescent="0.25">
      <c r="A38" s="65"/>
      <c r="B38" s="66"/>
      <c r="C38" s="65"/>
      <c r="D38" s="66"/>
      <c r="E38" s="67"/>
      <c r="F38" s="67"/>
      <c r="G38" s="67"/>
      <c r="H38" s="67"/>
      <c r="I38" s="67"/>
      <c r="J38" s="67"/>
      <c r="K38" s="67"/>
      <c r="L38" s="67"/>
      <c r="M38" s="68"/>
      <c r="N38" s="69"/>
      <c r="O38" s="70"/>
      <c r="P38" s="71"/>
      <c r="Q38" s="13">
        <f t="shared" si="0"/>
        <v>0</v>
      </c>
      <c r="S38" s="27">
        <f t="shared" si="1"/>
        <v>0</v>
      </c>
    </row>
    <row r="39" spans="1:19" ht="20.100000000000001" customHeight="1" x14ac:dyDescent="0.25">
      <c r="A39" s="65"/>
      <c r="B39" s="66"/>
      <c r="C39" s="65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69"/>
      <c r="O39" s="70"/>
      <c r="P39" s="71"/>
      <c r="Q39" s="13">
        <f t="shared" si="0"/>
        <v>0</v>
      </c>
      <c r="S39" s="27">
        <f t="shared" si="1"/>
        <v>0</v>
      </c>
    </row>
    <row r="40" spans="1:19" ht="20.100000000000001" customHeight="1" x14ac:dyDescent="0.25">
      <c r="A40" s="65"/>
      <c r="B40" s="66"/>
      <c r="C40" s="65"/>
      <c r="D40" s="66"/>
      <c r="E40" s="67"/>
      <c r="F40" s="67"/>
      <c r="G40" s="67"/>
      <c r="H40" s="67"/>
      <c r="I40" s="67"/>
      <c r="J40" s="67"/>
      <c r="K40" s="67"/>
      <c r="L40" s="67"/>
      <c r="M40" s="68"/>
      <c r="N40" s="69"/>
      <c r="O40" s="70"/>
      <c r="P40" s="71"/>
      <c r="Q40" s="13">
        <f t="shared" si="0"/>
        <v>0</v>
      </c>
      <c r="S40" s="27">
        <f t="shared" si="1"/>
        <v>0</v>
      </c>
    </row>
    <row r="41" spans="1:19" ht="20.100000000000001" customHeight="1" x14ac:dyDescent="0.25">
      <c r="A41" s="65"/>
      <c r="B41" s="66"/>
      <c r="C41" s="65"/>
      <c r="D41" s="66"/>
      <c r="E41" s="67"/>
      <c r="F41" s="67"/>
      <c r="G41" s="67"/>
      <c r="H41" s="67"/>
      <c r="I41" s="67"/>
      <c r="J41" s="67"/>
      <c r="K41" s="67"/>
      <c r="L41" s="67"/>
      <c r="M41" s="68"/>
      <c r="N41" s="69"/>
      <c r="O41" s="70"/>
      <c r="P41" s="71"/>
      <c r="Q41" s="13">
        <f t="shared" si="0"/>
        <v>0</v>
      </c>
      <c r="S41" s="27">
        <f t="shared" si="1"/>
        <v>0</v>
      </c>
    </row>
    <row r="42" spans="1:19" ht="20.100000000000001" customHeight="1" x14ac:dyDescent="0.25">
      <c r="A42" s="65"/>
      <c r="B42" s="66"/>
      <c r="C42" s="65"/>
      <c r="D42" s="66"/>
      <c r="E42" s="67"/>
      <c r="F42" s="67"/>
      <c r="G42" s="67"/>
      <c r="H42" s="67"/>
      <c r="I42" s="67"/>
      <c r="J42" s="67"/>
      <c r="K42" s="67"/>
      <c r="L42" s="67"/>
      <c r="M42" s="68"/>
      <c r="N42" s="69"/>
      <c r="O42" s="70"/>
      <c r="P42" s="71"/>
      <c r="Q42" s="13">
        <f t="shared" si="0"/>
        <v>0</v>
      </c>
      <c r="S42" s="27">
        <f t="shared" si="1"/>
        <v>0</v>
      </c>
    </row>
    <row r="43" spans="1:19" ht="20.100000000000001" customHeight="1" x14ac:dyDescent="0.25">
      <c r="A43" s="65"/>
      <c r="B43" s="66"/>
      <c r="C43" s="65"/>
      <c r="D43" s="66"/>
      <c r="E43" s="67"/>
      <c r="F43" s="67"/>
      <c r="G43" s="67"/>
      <c r="H43" s="67"/>
      <c r="I43" s="67"/>
      <c r="J43" s="67"/>
      <c r="K43" s="67"/>
      <c r="L43" s="67"/>
      <c r="M43" s="68"/>
      <c r="N43" s="69"/>
      <c r="O43" s="70"/>
      <c r="P43" s="71"/>
      <c r="Q43" s="13">
        <f t="shared" si="0"/>
        <v>0</v>
      </c>
      <c r="S43" s="27">
        <f t="shared" si="1"/>
        <v>0</v>
      </c>
    </row>
    <row r="44" spans="1:19" ht="20.100000000000001" customHeight="1" x14ac:dyDescent="0.25">
      <c r="A44" s="65"/>
      <c r="B44" s="66"/>
      <c r="C44" s="65"/>
      <c r="D44" s="66"/>
      <c r="E44" s="67"/>
      <c r="F44" s="67"/>
      <c r="G44" s="67"/>
      <c r="H44" s="67"/>
      <c r="I44" s="67"/>
      <c r="J44" s="67"/>
      <c r="K44" s="67"/>
      <c r="L44" s="67"/>
      <c r="M44" s="68"/>
      <c r="N44" s="69"/>
      <c r="O44" s="70"/>
      <c r="P44" s="71"/>
      <c r="Q44" s="13">
        <f t="shared" si="0"/>
        <v>0</v>
      </c>
      <c r="S44" s="27">
        <f t="shared" si="1"/>
        <v>0</v>
      </c>
    </row>
    <row r="45" spans="1:19" ht="20.100000000000001" customHeight="1" x14ac:dyDescent="0.25">
      <c r="A45" s="65"/>
      <c r="B45" s="66"/>
      <c r="C45" s="65"/>
      <c r="D45" s="66"/>
      <c r="E45" s="67"/>
      <c r="F45" s="67"/>
      <c r="G45" s="67"/>
      <c r="H45" s="67"/>
      <c r="I45" s="67"/>
      <c r="J45" s="67"/>
      <c r="K45" s="67"/>
      <c r="L45" s="67"/>
      <c r="M45" s="68"/>
      <c r="N45" s="69"/>
      <c r="O45" s="70"/>
      <c r="P45" s="71"/>
      <c r="Q45" s="13">
        <f t="shared" si="0"/>
        <v>0</v>
      </c>
      <c r="S45" s="27">
        <f t="shared" si="1"/>
        <v>0</v>
      </c>
    </row>
    <row r="46" spans="1:19" ht="20.100000000000001" customHeight="1" x14ac:dyDescent="0.25">
      <c r="A46" s="65"/>
      <c r="B46" s="66"/>
      <c r="C46" s="65"/>
      <c r="D46" s="66"/>
      <c r="E46" s="67"/>
      <c r="F46" s="67"/>
      <c r="G46" s="67"/>
      <c r="H46" s="67"/>
      <c r="I46" s="67"/>
      <c r="J46" s="67"/>
      <c r="K46" s="67"/>
      <c r="L46" s="67"/>
      <c r="M46" s="68"/>
      <c r="N46" s="69"/>
      <c r="O46" s="70"/>
      <c r="P46" s="71"/>
      <c r="Q46" s="13">
        <f t="shared" si="0"/>
        <v>0</v>
      </c>
      <c r="S46" s="27">
        <f t="shared" si="1"/>
        <v>0</v>
      </c>
    </row>
    <row r="47" spans="1:19" ht="20.100000000000001" customHeight="1" x14ac:dyDescent="0.25">
      <c r="A47" s="65"/>
      <c r="B47" s="66"/>
      <c r="C47" s="65"/>
      <c r="D47" s="66"/>
      <c r="E47" s="67"/>
      <c r="F47" s="67"/>
      <c r="G47" s="67"/>
      <c r="H47" s="67"/>
      <c r="I47" s="67"/>
      <c r="J47" s="67"/>
      <c r="K47" s="67"/>
      <c r="L47" s="67"/>
      <c r="M47" s="68"/>
      <c r="N47" s="69"/>
      <c r="O47" s="70"/>
      <c r="P47" s="71"/>
      <c r="Q47" s="13">
        <f t="shared" si="0"/>
        <v>0</v>
      </c>
      <c r="S47" s="27">
        <f t="shared" si="1"/>
        <v>0</v>
      </c>
    </row>
    <row r="48" spans="1:19" ht="20.100000000000001" customHeight="1" x14ac:dyDescent="0.25">
      <c r="A48" s="65"/>
      <c r="B48" s="66"/>
      <c r="C48" s="65"/>
      <c r="D48" s="66"/>
      <c r="E48" s="67"/>
      <c r="F48" s="67"/>
      <c r="G48" s="67"/>
      <c r="H48" s="67"/>
      <c r="I48" s="67"/>
      <c r="J48" s="67"/>
      <c r="K48" s="67"/>
      <c r="L48" s="67"/>
      <c r="M48" s="68"/>
      <c r="N48" s="69"/>
      <c r="O48" s="70"/>
      <c r="P48" s="71"/>
      <c r="Q48" s="13">
        <f t="shared" si="0"/>
        <v>0</v>
      </c>
      <c r="S48" s="27">
        <f t="shared" si="1"/>
        <v>0</v>
      </c>
    </row>
    <row r="49" spans="1:19" ht="20.100000000000001" customHeight="1" x14ac:dyDescent="0.25">
      <c r="A49" s="65"/>
      <c r="B49" s="66"/>
      <c r="C49" s="65"/>
      <c r="D49" s="66"/>
      <c r="E49" s="67"/>
      <c r="F49" s="67"/>
      <c r="G49" s="67"/>
      <c r="H49" s="67"/>
      <c r="I49" s="67"/>
      <c r="J49" s="67"/>
      <c r="K49" s="67"/>
      <c r="L49" s="67"/>
      <c r="M49" s="68"/>
      <c r="N49" s="69"/>
      <c r="O49" s="70"/>
      <c r="P49" s="71"/>
      <c r="Q49" s="13">
        <f t="shared" si="0"/>
        <v>0</v>
      </c>
      <c r="S49" s="27">
        <f t="shared" si="1"/>
        <v>0</v>
      </c>
    </row>
    <row r="50" spans="1:19" ht="20.100000000000001" customHeight="1" x14ac:dyDescent="0.25">
      <c r="A50" s="65"/>
      <c r="B50" s="66"/>
      <c r="C50" s="65"/>
      <c r="D50" s="66"/>
      <c r="E50" s="67"/>
      <c r="F50" s="67"/>
      <c r="G50" s="67"/>
      <c r="H50" s="67"/>
      <c r="I50" s="67"/>
      <c r="J50" s="67"/>
      <c r="K50" s="67"/>
      <c r="L50" s="67"/>
      <c r="M50" s="68"/>
      <c r="N50" s="69"/>
      <c r="O50" s="67"/>
      <c r="P50" s="67"/>
      <c r="Q50" s="13">
        <f t="shared" si="0"/>
        <v>0</v>
      </c>
      <c r="S50" s="27">
        <f t="shared" si="1"/>
        <v>0</v>
      </c>
    </row>
  </sheetData>
  <mergeCells count="284">
    <mergeCell ref="B4:D4"/>
    <mergeCell ref="F4:G4"/>
    <mergeCell ref="H4:I4"/>
    <mergeCell ref="J4:K4"/>
    <mergeCell ref="L4:M4"/>
    <mergeCell ref="N4:O4"/>
    <mergeCell ref="A1:O1"/>
    <mergeCell ref="A2:G2"/>
    <mergeCell ref="H2:O2"/>
    <mergeCell ref="B3:D3"/>
    <mergeCell ref="F3:G3"/>
    <mergeCell ref="H3:I3"/>
    <mergeCell ref="L3:M3"/>
    <mergeCell ref="N3:O3"/>
    <mergeCell ref="O7:P7"/>
    <mergeCell ref="A8:B8"/>
    <mergeCell ref="C8:D8"/>
    <mergeCell ref="E8:J8"/>
    <mergeCell ref="K8:L8"/>
    <mergeCell ref="M8:N8"/>
    <mergeCell ref="O8:P8"/>
    <mergeCell ref="B5:D5"/>
    <mergeCell ref="H5:I5"/>
    <mergeCell ref="J5:K5"/>
    <mergeCell ref="L5:M5"/>
    <mergeCell ref="N5:O5"/>
    <mergeCell ref="A7:B7"/>
    <mergeCell ref="C7:D7"/>
    <mergeCell ref="E7:J7"/>
    <mergeCell ref="K7:L7"/>
    <mergeCell ref="M7:N7"/>
    <mergeCell ref="F5:G5"/>
    <mergeCell ref="A10:B10"/>
    <mergeCell ref="C10:D10"/>
    <mergeCell ref="E10:J10"/>
    <mergeCell ref="K10:L10"/>
    <mergeCell ref="M10:N10"/>
    <mergeCell ref="O10:P10"/>
    <mergeCell ref="A9:B9"/>
    <mergeCell ref="C9:D9"/>
    <mergeCell ref="E9:J9"/>
    <mergeCell ref="K9:L9"/>
    <mergeCell ref="M9:N9"/>
    <mergeCell ref="O9:P9"/>
    <mergeCell ref="A12:B12"/>
    <mergeCell ref="C12:D12"/>
    <mergeCell ref="E12:J12"/>
    <mergeCell ref="K12:L12"/>
    <mergeCell ref="M12:N12"/>
    <mergeCell ref="O12:P12"/>
    <mergeCell ref="A11:B11"/>
    <mergeCell ref="C11:D11"/>
    <mergeCell ref="E11:J11"/>
    <mergeCell ref="K11:L11"/>
    <mergeCell ref="M11:N11"/>
    <mergeCell ref="O11:P11"/>
    <mergeCell ref="A14:B14"/>
    <mergeCell ref="C14:D14"/>
    <mergeCell ref="E14:J14"/>
    <mergeCell ref="K14:L14"/>
    <mergeCell ref="M14:N14"/>
    <mergeCell ref="O14:P14"/>
    <mergeCell ref="A13:B13"/>
    <mergeCell ref="C13:D13"/>
    <mergeCell ref="E13:J13"/>
    <mergeCell ref="K13:L13"/>
    <mergeCell ref="M13:N13"/>
    <mergeCell ref="O13:P13"/>
    <mergeCell ref="A16:B16"/>
    <mergeCell ref="C16:D16"/>
    <mergeCell ref="E16:J16"/>
    <mergeCell ref="K16:L16"/>
    <mergeCell ref="M16:N16"/>
    <mergeCell ref="O16:P16"/>
    <mergeCell ref="A15:B15"/>
    <mergeCell ref="C15:D15"/>
    <mergeCell ref="E15:J15"/>
    <mergeCell ref="K15:L15"/>
    <mergeCell ref="M15:N15"/>
    <mergeCell ref="O15:P15"/>
    <mergeCell ref="A18:B18"/>
    <mergeCell ref="C18:D18"/>
    <mergeCell ref="E18:J18"/>
    <mergeCell ref="K18:L18"/>
    <mergeCell ref="M18:N18"/>
    <mergeCell ref="O18:P18"/>
    <mergeCell ref="A17:B17"/>
    <mergeCell ref="C17:D17"/>
    <mergeCell ref="E17:J17"/>
    <mergeCell ref="K17:L17"/>
    <mergeCell ref="M17:N17"/>
    <mergeCell ref="O17:P17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O19:P19"/>
    <mergeCell ref="A22:B22"/>
    <mergeCell ref="C22:D22"/>
    <mergeCell ref="E22:J22"/>
    <mergeCell ref="K22:L22"/>
    <mergeCell ref="M22:N22"/>
    <mergeCell ref="O22:P22"/>
    <mergeCell ref="A21:B21"/>
    <mergeCell ref="C21:D21"/>
    <mergeCell ref="E21:J21"/>
    <mergeCell ref="K21:L21"/>
    <mergeCell ref="M21:N21"/>
    <mergeCell ref="O21:P21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O23:P23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5:P25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7:P27"/>
    <mergeCell ref="A30:B30"/>
    <mergeCell ref="C30:D30"/>
    <mergeCell ref="E30:J30"/>
    <mergeCell ref="K30:L30"/>
    <mergeCell ref="M30:N30"/>
    <mergeCell ref="O30:P30"/>
    <mergeCell ref="A29:B29"/>
    <mergeCell ref="C29:D29"/>
    <mergeCell ref="E29:J29"/>
    <mergeCell ref="K29:L29"/>
    <mergeCell ref="M29:N29"/>
    <mergeCell ref="O29:P29"/>
    <mergeCell ref="A32:B32"/>
    <mergeCell ref="C32:D32"/>
    <mergeCell ref="E32:J32"/>
    <mergeCell ref="K32:L32"/>
    <mergeCell ref="M32:N32"/>
    <mergeCell ref="O32:P32"/>
    <mergeCell ref="A31:B31"/>
    <mergeCell ref="C31:D31"/>
    <mergeCell ref="E31:J31"/>
    <mergeCell ref="K31:L31"/>
    <mergeCell ref="M31:N31"/>
    <mergeCell ref="O31:P31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3:P33"/>
    <mergeCell ref="A36:B36"/>
    <mergeCell ref="C36:D36"/>
    <mergeCell ref="E36:J36"/>
    <mergeCell ref="K36:L36"/>
    <mergeCell ref="M36:N36"/>
    <mergeCell ref="O36:P36"/>
    <mergeCell ref="A35:B35"/>
    <mergeCell ref="C35:D35"/>
    <mergeCell ref="E35:J35"/>
    <mergeCell ref="K35:L35"/>
    <mergeCell ref="M35:N35"/>
    <mergeCell ref="O35:P35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O37:P37"/>
    <mergeCell ref="A40:B40"/>
    <mergeCell ref="C40:D40"/>
    <mergeCell ref="E40:J40"/>
    <mergeCell ref="K40:L40"/>
    <mergeCell ref="M40:N40"/>
    <mergeCell ref="O40:P40"/>
    <mergeCell ref="A39:B39"/>
    <mergeCell ref="C39:D39"/>
    <mergeCell ref="E39:J39"/>
    <mergeCell ref="K39:L39"/>
    <mergeCell ref="M39:N39"/>
    <mergeCell ref="O39:P39"/>
    <mergeCell ref="A42:B42"/>
    <mergeCell ref="C42:D42"/>
    <mergeCell ref="E42:J42"/>
    <mergeCell ref="K42:L42"/>
    <mergeCell ref="M42:N42"/>
    <mergeCell ref="O42:P42"/>
    <mergeCell ref="A41:B41"/>
    <mergeCell ref="C41:D41"/>
    <mergeCell ref="E41:J41"/>
    <mergeCell ref="K41:L41"/>
    <mergeCell ref="M41:N41"/>
    <mergeCell ref="O41:P41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3:P43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5:P45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7:P4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S50"/>
  <sheetViews>
    <sheetView zoomScale="90" zoomScaleNormal="90" workbookViewId="0">
      <selection activeCell="S1" sqref="S1:S1048576"/>
    </sheetView>
  </sheetViews>
  <sheetFormatPr defaultRowHeight="15" x14ac:dyDescent="0.25"/>
  <cols>
    <col min="9" max="9" width="11" bestFit="1" customWidth="1"/>
    <col min="18" max="18" width="11.7109375" customWidth="1"/>
    <col min="19" max="19" width="9.7109375" style="24" bestFit="1" customWidth="1"/>
  </cols>
  <sheetData>
    <row r="1" spans="1:19" ht="24" thickBot="1" x14ac:dyDescent="0.4">
      <c r="A1" s="87" t="s">
        <v>143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9" ht="18.75" x14ac:dyDescent="0.3">
      <c r="A2" s="88" t="s">
        <v>7</v>
      </c>
      <c r="B2" s="89"/>
      <c r="C2" s="89"/>
      <c r="D2" s="89"/>
      <c r="E2" s="89"/>
      <c r="F2" s="89"/>
      <c r="G2" s="90"/>
      <c r="H2" s="88" t="s">
        <v>17</v>
      </c>
      <c r="I2" s="89"/>
      <c r="J2" s="89"/>
      <c r="K2" s="89"/>
      <c r="L2" s="89"/>
      <c r="M2" s="89"/>
      <c r="N2" s="89"/>
      <c r="O2" s="89"/>
      <c r="P2" s="9"/>
      <c r="Q2" s="14">
        <f>MAX(Q8:Q50)+250</f>
        <v>250</v>
      </c>
      <c r="R2" s="11"/>
      <c r="S2" s="25">
        <f>MAX(S8:S50)</f>
        <v>0</v>
      </c>
    </row>
    <row r="3" spans="1:19" x14ac:dyDescent="0.25">
      <c r="A3" s="1" t="s">
        <v>8</v>
      </c>
      <c r="B3" s="82" t="s">
        <v>144</v>
      </c>
      <c r="C3" s="82"/>
      <c r="D3" s="82"/>
      <c r="E3" s="4" t="s">
        <v>11</v>
      </c>
      <c r="F3" s="82" t="s">
        <v>145</v>
      </c>
      <c r="G3" s="83"/>
      <c r="H3" s="91" t="s">
        <v>18</v>
      </c>
      <c r="I3" s="92"/>
      <c r="J3" s="21">
        <v>250</v>
      </c>
      <c r="K3" s="22" t="s">
        <v>37</v>
      </c>
      <c r="L3" s="92" t="s">
        <v>20</v>
      </c>
      <c r="M3" s="92"/>
      <c r="N3" s="82"/>
      <c r="O3" s="82"/>
      <c r="P3" s="10"/>
    </row>
    <row r="4" spans="1:19" x14ac:dyDescent="0.25">
      <c r="A4" s="1" t="s">
        <v>125</v>
      </c>
      <c r="B4" s="82"/>
      <c r="C4" s="82"/>
      <c r="D4" s="82"/>
      <c r="E4" s="4" t="s">
        <v>22</v>
      </c>
      <c r="F4" s="82"/>
      <c r="G4" s="83"/>
      <c r="H4" s="91" t="s">
        <v>19</v>
      </c>
      <c r="I4" s="92"/>
      <c r="J4" s="82"/>
      <c r="K4" s="82"/>
      <c r="L4" s="92" t="s">
        <v>27</v>
      </c>
      <c r="M4" s="92"/>
      <c r="N4" s="82"/>
      <c r="O4" s="82"/>
      <c r="P4" s="10"/>
    </row>
    <row r="5" spans="1:19" ht="15.75" thickBot="1" x14ac:dyDescent="0.3">
      <c r="A5" s="3"/>
      <c r="B5" s="74"/>
      <c r="C5" s="74"/>
      <c r="D5" s="74"/>
      <c r="E5" s="8" t="s">
        <v>92</v>
      </c>
      <c r="F5" s="74" t="s">
        <v>142</v>
      </c>
      <c r="G5" s="81"/>
      <c r="H5" s="104"/>
      <c r="I5" s="97"/>
      <c r="J5" s="74"/>
      <c r="K5" s="74"/>
      <c r="L5" s="97" t="s">
        <v>28</v>
      </c>
      <c r="M5" s="97"/>
      <c r="N5" s="74"/>
      <c r="O5" s="74"/>
      <c r="P5" s="6"/>
      <c r="R5" s="12" t="str">
        <f>LOOKUP(2,1/(1-ISBLANK(K:K)),K:K)</f>
        <v>Hours:</v>
      </c>
    </row>
    <row r="6" spans="1:19" ht="9.9499999999999993" customHeight="1" x14ac:dyDescent="0.25"/>
    <row r="7" spans="1:19" s="7" customFormat="1" ht="30" customHeight="1" x14ac:dyDescent="0.25">
      <c r="A7" s="72" t="s">
        <v>12</v>
      </c>
      <c r="B7" s="73"/>
      <c r="C7" s="77" t="s">
        <v>24</v>
      </c>
      <c r="D7" s="78"/>
      <c r="E7" s="79" t="s">
        <v>25</v>
      </c>
      <c r="F7" s="80"/>
      <c r="G7" s="80"/>
      <c r="H7" s="80"/>
      <c r="I7" s="80"/>
      <c r="J7" s="80"/>
      <c r="K7" s="80" t="s">
        <v>127</v>
      </c>
      <c r="L7" s="80"/>
      <c r="M7" s="72" t="s">
        <v>14</v>
      </c>
      <c r="N7" s="73"/>
      <c r="O7" s="72" t="s">
        <v>26</v>
      </c>
      <c r="P7" s="73"/>
      <c r="S7" s="26"/>
    </row>
    <row r="8" spans="1:19" ht="20.100000000000001" customHeight="1" x14ac:dyDescent="0.25">
      <c r="A8" s="65"/>
      <c r="B8" s="66"/>
      <c r="C8" s="65"/>
      <c r="D8" s="66"/>
      <c r="E8" s="67"/>
      <c r="F8" s="67"/>
      <c r="G8" s="67"/>
      <c r="H8" s="67"/>
      <c r="I8" s="67"/>
      <c r="J8" s="67"/>
      <c r="K8" s="67"/>
      <c r="L8" s="67"/>
      <c r="M8" s="68"/>
      <c r="N8" s="69"/>
      <c r="O8" s="68"/>
      <c r="P8" s="69"/>
      <c r="Q8" s="13">
        <f>IF(C8="y",K8*1,0)</f>
        <v>0</v>
      </c>
      <c r="S8" s="27">
        <f>IF(C8="y",A8*1,0)</f>
        <v>0</v>
      </c>
    </row>
    <row r="9" spans="1:19" ht="20.100000000000001" customHeight="1" x14ac:dyDescent="0.25">
      <c r="A9" s="65"/>
      <c r="B9" s="66"/>
      <c r="C9" s="65"/>
      <c r="D9" s="66"/>
      <c r="E9" s="67"/>
      <c r="F9" s="67"/>
      <c r="G9" s="67"/>
      <c r="H9" s="67"/>
      <c r="I9" s="67"/>
      <c r="J9" s="67"/>
      <c r="K9" s="67"/>
      <c r="L9" s="67"/>
      <c r="M9" s="68"/>
      <c r="N9" s="69"/>
      <c r="O9" s="70"/>
      <c r="P9" s="71"/>
      <c r="Q9" s="13">
        <f t="shared" ref="Q9:Q50" si="0">IF(C9="y",K9*1,0)</f>
        <v>0</v>
      </c>
      <c r="S9" s="27">
        <f>IF(C9="y",A9*1,0)</f>
        <v>0</v>
      </c>
    </row>
    <row r="10" spans="1:19" ht="20.100000000000001" customHeight="1" x14ac:dyDescent="0.25">
      <c r="A10" s="65"/>
      <c r="B10" s="66"/>
      <c r="C10" s="65"/>
      <c r="D10" s="66"/>
      <c r="E10" s="67"/>
      <c r="F10" s="67"/>
      <c r="G10" s="67"/>
      <c r="H10" s="67"/>
      <c r="I10" s="67"/>
      <c r="J10" s="67"/>
      <c r="K10" s="67"/>
      <c r="L10" s="67"/>
      <c r="M10" s="68"/>
      <c r="N10" s="69"/>
      <c r="O10" s="70"/>
      <c r="P10" s="71"/>
      <c r="Q10" s="13">
        <f t="shared" si="0"/>
        <v>0</v>
      </c>
      <c r="S10" s="27">
        <f t="shared" ref="S10:S50" si="1">IF(C10="y",A10*1,0)</f>
        <v>0</v>
      </c>
    </row>
    <row r="11" spans="1:19" ht="20.100000000000001" customHeight="1" x14ac:dyDescent="0.25">
      <c r="A11" s="65"/>
      <c r="B11" s="66"/>
      <c r="C11" s="65"/>
      <c r="D11" s="66"/>
      <c r="E11" s="67"/>
      <c r="F11" s="67"/>
      <c r="G11" s="67"/>
      <c r="H11" s="67"/>
      <c r="I11" s="67"/>
      <c r="J11" s="67"/>
      <c r="K11" s="67"/>
      <c r="L11" s="67"/>
      <c r="M11" s="68"/>
      <c r="N11" s="69"/>
      <c r="O11" s="70"/>
      <c r="P11" s="71"/>
      <c r="Q11" s="13">
        <f t="shared" si="0"/>
        <v>0</v>
      </c>
      <c r="S11" s="27">
        <f t="shared" si="1"/>
        <v>0</v>
      </c>
    </row>
    <row r="12" spans="1:19" ht="20.100000000000001" customHeight="1" x14ac:dyDescent="0.25">
      <c r="A12" s="65"/>
      <c r="B12" s="66"/>
      <c r="C12" s="65"/>
      <c r="D12" s="66"/>
      <c r="E12" s="67"/>
      <c r="F12" s="67"/>
      <c r="G12" s="67"/>
      <c r="H12" s="67"/>
      <c r="I12" s="67"/>
      <c r="J12" s="67"/>
      <c r="K12" s="67"/>
      <c r="L12" s="67"/>
      <c r="M12" s="68"/>
      <c r="N12" s="69"/>
      <c r="O12" s="70"/>
      <c r="P12" s="71"/>
      <c r="Q12" s="13">
        <f t="shared" si="0"/>
        <v>0</v>
      </c>
      <c r="S12" s="27">
        <f t="shared" si="1"/>
        <v>0</v>
      </c>
    </row>
    <row r="13" spans="1:19" ht="20.100000000000001" customHeight="1" x14ac:dyDescent="0.25">
      <c r="A13" s="65"/>
      <c r="B13" s="66"/>
      <c r="C13" s="65"/>
      <c r="D13" s="66"/>
      <c r="E13" s="67"/>
      <c r="F13" s="67"/>
      <c r="G13" s="67"/>
      <c r="H13" s="67"/>
      <c r="I13" s="67"/>
      <c r="J13" s="67"/>
      <c r="K13" s="67"/>
      <c r="L13" s="67"/>
      <c r="M13" s="68"/>
      <c r="N13" s="69"/>
      <c r="O13" s="70"/>
      <c r="P13" s="71"/>
      <c r="Q13" s="13">
        <f t="shared" si="0"/>
        <v>0</v>
      </c>
      <c r="S13" s="27">
        <f t="shared" si="1"/>
        <v>0</v>
      </c>
    </row>
    <row r="14" spans="1:19" ht="20.100000000000001" customHeight="1" x14ac:dyDescent="0.25">
      <c r="A14" s="65"/>
      <c r="B14" s="66"/>
      <c r="C14" s="65"/>
      <c r="D14" s="66"/>
      <c r="E14" s="67"/>
      <c r="F14" s="67"/>
      <c r="G14" s="67"/>
      <c r="H14" s="67"/>
      <c r="I14" s="67"/>
      <c r="J14" s="67"/>
      <c r="K14" s="67"/>
      <c r="L14" s="67"/>
      <c r="M14" s="68"/>
      <c r="N14" s="69"/>
      <c r="O14" s="70"/>
      <c r="P14" s="71"/>
      <c r="Q14" s="13">
        <f t="shared" si="0"/>
        <v>0</v>
      </c>
      <c r="S14" s="27">
        <f t="shared" si="1"/>
        <v>0</v>
      </c>
    </row>
    <row r="15" spans="1:19" ht="20.100000000000001" customHeight="1" x14ac:dyDescent="0.25">
      <c r="A15" s="65"/>
      <c r="B15" s="66"/>
      <c r="C15" s="65"/>
      <c r="D15" s="66"/>
      <c r="E15" s="67"/>
      <c r="F15" s="67"/>
      <c r="G15" s="67"/>
      <c r="H15" s="67"/>
      <c r="I15" s="67"/>
      <c r="J15" s="67"/>
      <c r="K15" s="67"/>
      <c r="L15" s="67"/>
      <c r="M15" s="68"/>
      <c r="N15" s="69"/>
      <c r="O15" s="70"/>
      <c r="P15" s="71"/>
      <c r="Q15" s="13">
        <f t="shared" si="0"/>
        <v>0</v>
      </c>
      <c r="S15" s="27">
        <f t="shared" si="1"/>
        <v>0</v>
      </c>
    </row>
    <row r="16" spans="1:19" ht="20.100000000000001" customHeight="1" x14ac:dyDescent="0.25">
      <c r="A16" s="65"/>
      <c r="B16" s="66"/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69"/>
      <c r="O16" s="70"/>
      <c r="P16" s="71"/>
      <c r="Q16" s="13">
        <f t="shared" si="0"/>
        <v>0</v>
      </c>
      <c r="S16" s="27">
        <f t="shared" si="1"/>
        <v>0</v>
      </c>
    </row>
    <row r="17" spans="1:19" ht="20.100000000000001" customHeight="1" x14ac:dyDescent="0.25">
      <c r="A17" s="65"/>
      <c r="B17" s="66"/>
      <c r="C17" s="65"/>
      <c r="D17" s="66"/>
      <c r="E17" s="67"/>
      <c r="F17" s="67"/>
      <c r="G17" s="67"/>
      <c r="H17" s="67"/>
      <c r="I17" s="67"/>
      <c r="J17" s="67"/>
      <c r="K17" s="67"/>
      <c r="L17" s="67"/>
      <c r="M17" s="68"/>
      <c r="N17" s="69"/>
      <c r="O17" s="70"/>
      <c r="P17" s="71"/>
      <c r="Q17" s="13">
        <f t="shared" si="0"/>
        <v>0</v>
      </c>
      <c r="S17" s="27">
        <f t="shared" si="1"/>
        <v>0</v>
      </c>
    </row>
    <row r="18" spans="1:19" ht="20.100000000000001" customHeight="1" x14ac:dyDescent="0.25">
      <c r="A18" s="65"/>
      <c r="B18" s="66"/>
      <c r="C18" s="65"/>
      <c r="D18" s="66"/>
      <c r="E18" s="67"/>
      <c r="F18" s="67"/>
      <c r="G18" s="67"/>
      <c r="H18" s="67"/>
      <c r="I18" s="67"/>
      <c r="J18" s="67"/>
      <c r="K18" s="67"/>
      <c r="L18" s="67"/>
      <c r="M18" s="68"/>
      <c r="N18" s="69"/>
      <c r="O18" s="70"/>
      <c r="P18" s="71"/>
      <c r="Q18" s="13">
        <f t="shared" si="0"/>
        <v>0</v>
      </c>
      <c r="S18" s="27">
        <f t="shared" si="1"/>
        <v>0</v>
      </c>
    </row>
    <row r="19" spans="1:19" ht="20.100000000000001" customHeight="1" x14ac:dyDescent="0.25">
      <c r="A19" s="65"/>
      <c r="B19" s="66"/>
      <c r="C19" s="65"/>
      <c r="D19" s="66"/>
      <c r="E19" s="67"/>
      <c r="F19" s="67"/>
      <c r="G19" s="67"/>
      <c r="H19" s="67"/>
      <c r="I19" s="67"/>
      <c r="J19" s="67"/>
      <c r="K19" s="67"/>
      <c r="L19" s="67"/>
      <c r="M19" s="68"/>
      <c r="N19" s="69"/>
      <c r="O19" s="70"/>
      <c r="P19" s="71"/>
      <c r="Q19" s="13">
        <f t="shared" si="0"/>
        <v>0</v>
      </c>
      <c r="S19" s="27">
        <f t="shared" si="1"/>
        <v>0</v>
      </c>
    </row>
    <row r="20" spans="1:19" ht="20.100000000000001" customHeight="1" x14ac:dyDescent="0.25">
      <c r="A20" s="65"/>
      <c r="B20" s="66"/>
      <c r="C20" s="65"/>
      <c r="D20" s="66"/>
      <c r="E20" s="67"/>
      <c r="F20" s="67"/>
      <c r="G20" s="67"/>
      <c r="H20" s="67"/>
      <c r="I20" s="67"/>
      <c r="J20" s="67"/>
      <c r="K20" s="67"/>
      <c r="L20" s="67"/>
      <c r="M20" s="68"/>
      <c r="N20" s="69"/>
      <c r="O20" s="70"/>
      <c r="P20" s="71"/>
      <c r="Q20" s="13">
        <f t="shared" si="0"/>
        <v>0</v>
      </c>
      <c r="S20" s="27">
        <f t="shared" si="1"/>
        <v>0</v>
      </c>
    </row>
    <row r="21" spans="1:19" ht="20.100000000000001" customHeight="1" x14ac:dyDescent="0.25">
      <c r="A21" s="65"/>
      <c r="B21" s="66"/>
      <c r="C21" s="65"/>
      <c r="D21" s="66"/>
      <c r="E21" s="67"/>
      <c r="F21" s="67"/>
      <c r="G21" s="67"/>
      <c r="H21" s="67"/>
      <c r="I21" s="67"/>
      <c r="J21" s="67"/>
      <c r="K21" s="67"/>
      <c r="L21" s="67"/>
      <c r="M21" s="68"/>
      <c r="N21" s="69"/>
      <c r="O21" s="70"/>
      <c r="P21" s="71"/>
      <c r="Q21" s="13">
        <f t="shared" si="0"/>
        <v>0</v>
      </c>
      <c r="S21" s="27">
        <f t="shared" si="1"/>
        <v>0</v>
      </c>
    </row>
    <row r="22" spans="1:19" ht="20.100000000000001" customHeight="1" x14ac:dyDescent="0.25">
      <c r="A22" s="65"/>
      <c r="B22" s="66"/>
      <c r="C22" s="65"/>
      <c r="D22" s="66"/>
      <c r="E22" s="67"/>
      <c r="F22" s="67"/>
      <c r="G22" s="67"/>
      <c r="H22" s="67"/>
      <c r="I22" s="67"/>
      <c r="J22" s="67"/>
      <c r="K22" s="67"/>
      <c r="L22" s="67"/>
      <c r="M22" s="68"/>
      <c r="N22" s="69"/>
      <c r="O22" s="70"/>
      <c r="P22" s="71"/>
      <c r="Q22" s="13">
        <f t="shared" si="0"/>
        <v>0</v>
      </c>
      <c r="S22" s="27">
        <f t="shared" si="1"/>
        <v>0</v>
      </c>
    </row>
    <row r="23" spans="1:19" ht="20.100000000000001" customHeight="1" x14ac:dyDescent="0.25">
      <c r="A23" s="65"/>
      <c r="B23" s="66"/>
      <c r="C23" s="65"/>
      <c r="D23" s="66"/>
      <c r="E23" s="67"/>
      <c r="F23" s="67"/>
      <c r="G23" s="67"/>
      <c r="H23" s="67"/>
      <c r="I23" s="67"/>
      <c r="J23" s="67"/>
      <c r="K23" s="67"/>
      <c r="L23" s="67"/>
      <c r="M23" s="68"/>
      <c r="N23" s="69"/>
      <c r="O23" s="70"/>
      <c r="P23" s="71"/>
      <c r="Q23" s="13">
        <f t="shared" si="0"/>
        <v>0</v>
      </c>
      <c r="S23" s="27">
        <f t="shared" si="1"/>
        <v>0</v>
      </c>
    </row>
    <row r="24" spans="1:19" ht="20.100000000000001" customHeight="1" x14ac:dyDescent="0.25">
      <c r="A24" s="65"/>
      <c r="B24" s="66"/>
      <c r="C24" s="65"/>
      <c r="D24" s="66"/>
      <c r="E24" s="67"/>
      <c r="F24" s="67"/>
      <c r="G24" s="67"/>
      <c r="H24" s="67"/>
      <c r="I24" s="67"/>
      <c r="J24" s="67"/>
      <c r="K24" s="67"/>
      <c r="L24" s="67"/>
      <c r="M24" s="68"/>
      <c r="N24" s="69"/>
      <c r="O24" s="70"/>
      <c r="P24" s="71"/>
      <c r="Q24" s="13">
        <f t="shared" si="0"/>
        <v>0</v>
      </c>
      <c r="S24" s="27">
        <f t="shared" si="1"/>
        <v>0</v>
      </c>
    </row>
    <row r="25" spans="1:19" ht="20.100000000000001" customHeight="1" x14ac:dyDescent="0.25">
      <c r="A25" s="65"/>
      <c r="B25" s="66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8"/>
      <c r="N25" s="69"/>
      <c r="O25" s="70"/>
      <c r="P25" s="71"/>
      <c r="Q25" s="13">
        <f t="shared" si="0"/>
        <v>0</v>
      </c>
      <c r="S25" s="27">
        <f t="shared" si="1"/>
        <v>0</v>
      </c>
    </row>
    <row r="26" spans="1:19" ht="20.100000000000001" customHeight="1" x14ac:dyDescent="0.25">
      <c r="A26" s="65"/>
      <c r="B26" s="66"/>
      <c r="C26" s="65"/>
      <c r="D26" s="66"/>
      <c r="E26" s="67"/>
      <c r="F26" s="67"/>
      <c r="G26" s="67"/>
      <c r="H26" s="67"/>
      <c r="I26" s="67"/>
      <c r="J26" s="67"/>
      <c r="K26" s="67"/>
      <c r="L26" s="67"/>
      <c r="M26" s="68"/>
      <c r="N26" s="69"/>
      <c r="O26" s="70"/>
      <c r="P26" s="71"/>
      <c r="Q26" s="13">
        <f t="shared" si="0"/>
        <v>0</v>
      </c>
      <c r="S26" s="27">
        <f t="shared" si="1"/>
        <v>0</v>
      </c>
    </row>
    <row r="27" spans="1:19" ht="20.100000000000001" customHeight="1" x14ac:dyDescent="0.25">
      <c r="A27" s="65"/>
      <c r="B27" s="66"/>
      <c r="C27" s="65"/>
      <c r="D27" s="66"/>
      <c r="E27" s="67"/>
      <c r="F27" s="67"/>
      <c r="G27" s="67"/>
      <c r="H27" s="67"/>
      <c r="I27" s="67"/>
      <c r="J27" s="67"/>
      <c r="K27" s="67"/>
      <c r="L27" s="67"/>
      <c r="M27" s="68"/>
      <c r="N27" s="69"/>
      <c r="O27" s="70"/>
      <c r="P27" s="71"/>
      <c r="Q27" s="13">
        <f t="shared" si="0"/>
        <v>0</v>
      </c>
      <c r="S27" s="27">
        <f t="shared" si="1"/>
        <v>0</v>
      </c>
    </row>
    <row r="28" spans="1:19" ht="20.100000000000001" customHeight="1" x14ac:dyDescent="0.25">
      <c r="A28" s="65"/>
      <c r="B28" s="66"/>
      <c r="C28" s="65"/>
      <c r="D28" s="66"/>
      <c r="E28" s="67"/>
      <c r="F28" s="67"/>
      <c r="G28" s="67"/>
      <c r="H28" s="67"/>
      <c r="I28" s="67"/>
      <c r="J28" s="67"/>
      <c r="K28" s="67"/>
      <c r="L28" s="67"/>
      <c r="M28" s="68"/>
      <c r="N28" s="69"/>
      <c r="O28" s="70"/>
      <c r="P28" s="71"/>
      <c r="Q28" s="13">
        <f t="shared" si="0"/>
        <v>0</v>
      </c>
      <c r="S28" s="27">
        <f t="shared" si="1"/>
        <v>0</v>
      </c>
    </row>
    <row r="29" spans="1:19" ht="20.100000000000001" customHeight="1" x14ac:dyDescent="0.25">
      <c r="A29" s="65"/>
      <c r="B29" s="66"/>
      <c r="C29" s="65"/>
      <c r="D29" s="66"/>
      <c r="E29" s="67"/>
      <c r="F29" s="67"/>
      <c r="G29" s="67"/>
      <c r="H29" s="67"/>
      <c r="I29" s="67"/>
      <c r="J29" s="67"/>
      <c r="K29" s="67"/>
      <c r="L29" s="67"/>
      <c r="M29" s="68"/>
      <c r="N29" s="69"/>
      <c r="O29" s="70"/>
      <c r="P29" s="71"/>
      <c r="Q29" s="13">
        <f t="shared" si="0"/>
        <v>0</v>
      </c>
      <c r="S29" s="27">
        <f t="shared" si="1"/>
        <v>0</v>
      </c>
    </row>
    <row r="30" spans="1:19" ht="20.100000000000001" customHeight="1" x14ac:dyDescent="0.25">
      <c r="A30" s="65"/>
      <c r="B30" s="66"/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8"/>
      <c r="N30" s="69"/>
      <c r="O30" s="70"/>
      <c r="P30" s="71"/>
      <c r="Q30" s="13">
        <f t="shared" si="0"/>
        <v>0</v>
      </c>
      <c r="S30" s="27">
        <f t="shared" si="1"/>
        <v>0</v>
      </c>
    </row>
    <row r="31" spans="1:19" ht="20.100000000000001" customHeight="1" x14ac:dyDescent="0.25">
      <c r="A31" s="65"/>
      <c r="B31" s="66"/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8"/>
      <c r="N31" s="69"/>
      <c r="O31" s="70"/>
      <c r="P31" s="71"/>
      <c r="Q31" s="13">
        <f t="shared" si="0"/>
        <v>0</v>
      </c>
      <c r="S31" s="27">
        <f t="shared" si="1"/>
        <v>0</v>
      </c>
    </row>
    <row r="32" spans="1:19" ht="20.100000000000001" customHeight="1" x14ac:dyDescent="0.25">
      <c r="A32" s="65"/>
      <c r="B32" s="66"/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8"/>
      <c r="N32" s="69"/>
      <c r="O32" s="70"/>
      <c r="P32" s="71"/>
      <c r="Q32" s="13">
        <f t="shared" si="0"/>
        <v>0</v>
      </c>
      <c r="S32" s="27">
        <f t="shared" si="1"/>
        <v>0</v>
      </c>
    </row>
    <row r="33" spans="1:19" ht="20.100000000000001" customHeight="1" x14ac:dyDescent="0.25">
      <c r="A33" s="65"/>
      <c r="B33" s="66"/>
      <c r="C33" s="65"/>
      <c r="D33" s="66"/>
      <c r="E33" s="67"/>
      <c r="F33" s="67"/>
      <c r="G33" s="67"/>
      <c r="H33" s="67"/>
      <c r="I33" s="67"/>
      <c r="J33" s="67"/>
      <c r="K33" s="67"/>
      <c r="L33" s="67"/>
      <c r="M33" s="68"/>
      <c r="N33" s="69"/>
      <c r="O33" s="70"/>
      <c r="P33" s="71"/>
      <c r="Q33" s="13">
        <f t="shared" si="0"/>
        <v>0</v>
      </c>
      <c r="S33" s="27">
        <f t="shared" si="1"/>
        <v>0</v>
      </c>
    </row>
    <row r="34" spans="1:19" ht="20.100000000000001" customHeight="1" x14ac:dyDescent="0.25">
      <c r="A34" s="65"/>
      <c r="B34" s="66"/>
      <c r="C34" s="65"/>
      <c r="D34" s="66"/>
      <c r="E34" s="67"/>
      <c r="F34" s="67"/>
      <c r="G34" s="67"/>
      <c r="H34" s="67"/>
      <c r="I34" s="67"/>
      <c r="J34" s="67"/>
      <c r="K34" s="67"/>
      <c r="L34" s="67"/>
      <c r="M34" s="68"/>
      <c r="N34" s="69"/>
      <c r="O34" s="70"/>
      <c r="P34" s="71"/>
      <c r="Q34" s="13">
        <f t="shared" si="0"/>
        <v>0</v>
      </c>
      <c r="S34" s="27">
        <f t="shared" si="1"/>
        <v>0</v>
      </c>
    </row>
    <row r="35" spans="1:19" ht="20.100000000000001" customHeight="1" x14ac:dyDescent="0.25">
      <c r="A35" s="65"/>
      <c r="B35" s="66"/>
      <c r="C35" s="65"/>
      <c r="D35" s="66"/>
      <c r="E35" s="67"/>
      <c r="F35" s="67"/>
      <c r="G35" s="67"/>
      <c r="H35" s="67"/>
      <c r="I35" s="67"/>
      <c r="J35" s="67"/>
      <c r="K35" s="67"/>
      <c r="L35" s="67"/>
      <c r="M35" s="68"/>
      <c r="N35" s="69"/>
      <c r="O35" s="70"/>
      <c r="P35" s="71"/>
      <c r="Q35" s="13">
        <f t="shared" si="0"/>
        <v>0</v>
      </c>
      <c r="S35" s="27">
        <f t="shared" si="1"/>
        <v>0</v>
      </c>
    </row>
    <row r="36" spans="1:19" ht="20.100000000000001" customHeight="1" x14ac:dyDescent="0.25">
      <c r="A36" s="65"/>
      <c r="B36" s="66"/>
      <c r="C36" s="65"/>
      <c r="D36" s="66"/>
      <c r="E36" s="67"/>
      <c r="F36" s="67"/>
      <c r="G36" s="67"/>
      <c r="H36" s="67"/>
      <c r="I36" s="67"/>
      <c r="J36" s="67"/>
      <c r="K36" s="67"/>
      <c r="L36" s="67"/>
      <c r="M36" s="68"/>
      <c r="N36" s="69"/>
      <c r="O36" s="70"/>
      <c r="P36" s="71"/>
      <c r="Q36" s="13">
        <f t="shared" si="0"/>
        <v>0</v>
      </c>
      <c r="S36" s="27">
        <f t="shared" si="1"/>
        <v>0</v>
      </c>
    </row>
    <row r="37" spans="1:19" ht="20.100000000000001" customHeight="1" x14ac:dyDescent="0.25">
      <c r="A37" s="65"/>
      <c r="B37" s="66"/>
      <c r="C37" s="65"/>
      <c r="D37" s="66"/>
      <c r="E37" s="67"/>
      <c r="F37" s="67"/>
      <c r="G37" s="67"/>
      <c r="H37" s="67"/>
      <c r="I37" s="67"/>
      <c r="J37" s="67"/>
      <c r="K37" s="67"/>
      <c r="L37" s="67"/>
      <c r="M37" s="68"/>
      <c r="N37" s="69"/>
      <c r="O37" s="70"/>
      <c r="P37" s="71"/>
      <c r="Q37" s="13">
        <f t="shared" si="0"/>
        <v>0</v>
      </c>
      <c r="S37" s="27">
        <f t="shared" si="1"/>
        <v>0</v>
      </c>
    </row>
    <row r="38" spans="1:19" ht="20.100000000000001" customHeight="1" x14ac:dyDescent="0.25">
      <c r="A38" s="65"/>
      <c r="B38" s="66"/>
      <c r="C38" s="65"/>
      <c r="D38" s="66"/>
      <c r="E38" s="67"/>
      <c r="F38" s="67"/>
      <c r="G38" s="67"/>
      <c r="H38" s="67"/>
      <c r="I38" s="67"/>
      <c r="J38" s="67"/>
      <c r="K38" s="67"/>
      <c r="L38" s="67"/>
      <c r="M38" s="68"/>
      <c r="N38" s="69"/>
      <c r="O38" s="70"/>
      <c r="P38" s="71"/>
      <c r="Q38" s="13">
        <f t="shared" si="0"/>
        <v>0</v>
      </c>
      <c r="S38" s="27">
        <f t="shared" si="1"/>
        <v>0</v>
      </c>
    </row>
    <row r="39" spans="1:19" ht="20.100000000000001" customHeight="1" x14ac:dyDescent="0.25">
      <c r="A39" s="65"/>
      <c r="B39" s="66"/>
      <c r="C39" s="65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69"/>
      <c r="O39" s="70"/>
      <c r="P39" s="71"/>
      <c r="Q39" s="13">
        <f t="shared" si="0"/>
        <v>0</v>
      </c>
      <c r="S39" s="27">
        <f t="shared" si="1"/>
        <v>0</v>
      </c>
    </row>
    <row r="40" spans="1:19" ht="20.100000000000001" customHeight="1" x14ac:dyDescent="0.25">
      <c r="A40" s="65"/>
      <c r="B40" s="66"/>
      <c r="C40" s="65"/>
      <c r="D40" s="66"/>
      <c r="E40" s="67"/>
      <c r="F40" s="67"/>
      <c r="G40" s="67"/>
      <c r="H40" s="67"/>
      <c r="I40" s="67"/>
      <c r="J40" s="67"/>
      <c r="K40" s="67"/>
      <c r="L40" s="67"/>
      <c r="M40" s="68"/>
      <c r="N40" s="69"/>
      <c r="O40" s="70"/>
      <c r="P40" s="71"/>
      <c r="Q40" s="13">
        <f t="shared" si="0"/>
        <v>0</v>
      </c>
      <c r="S40" s="27">
        <f t="shared" si="1"/>
        <v>0</v>
      </c>
    </row>
    <row r="41" spans="1:19" ht="20.100000000000001" customHeight="1" x14ac:dyDescent="0.25">
      <c r="A41" s="65"/>
      <c r="B41" s="66"/>
      <c r="C41" s="65"/>
      <c r="D41" s="66"/>
      <c r="E41" s="67"/>
      <c r="F41" s="67"/>
      <c r="G41" s="67"/>
      <c r="H41" s="67"/>
      <c r="I41" s="67"/>
      <c r="J41" s="67"/>
      <c r="K41" s="67"/>
      <c r="L41" s="67"/>
      <c r="M41" s="68"/>
      <c r="N41" s="69"/>
      <c r="O41" s="70"/>
      <c r="P41" s="71"/>
      <c r="Q41" s="13">
        <f t="shared" si="0"/>
        <v>0</v>
      </c>
      <c r="S41" s="27">
        <f t="shared" si="1"/>
        <v>0</v>
      </c>
    </row>
    <row r="42" spans="1:19" ht="20.100000000000001" customHeight="1" x14ac:dyDescent="0.25">
      <c r="A42" s="65"/>
      <c r="B42" s="66"/>
      <c r="C42" s="65"/>
      <c r="D42" s="66"/>
      <c r="E42" s="67"/>
      <c r="F42" s="67"/>
      <c r="G42" s="67"/>
      <c r="H42" s="67"/>
      <c r="I42" s="67"/>
      <c r="J42" s="67"/>
      <c r="K42" s="67"/>
      <c r="L42" s="67"/>
      <c r="M42" s="68"/>
      <c r="N42" s="69"/>
      <c r="O42" s="70"/>
      <c r="P42" s="71"/>
      <c r="Q42" s="13">
        <f t="shared" si="0"/>
        <v>0</v>
      </c>
      <c r="S42" s="27">
        <f t="shared" si="1"/>
        <v>0</v>
      </c>
    </row>
    <row r="43" spans="1:19" ht="20.100000000000001" customHeight="1" x14ac:dyDescent="0.25">
      <c r="A43" s="65"/>
      <c r="B43" s="66"/>
      <c r="C43" s="65"/>
      <c r="D43" s="66"/>
      <c r="E43" s="67"/>
      <c r="F43" s="67"/>
      <c r="G43" s="67"/>
      <c r="H43" s="67"/>
      <c r="I43" s="67"/>
      <c r="J43" s="67"/>
      <c r="K43" s="67"/>
      <c r="L43" s="67"/>
      <c r="M43" s="68"/>
      <c r="N43" s="69"/>
      <c r="O43" s="70"/>
      <c r="P43" s="71"/>
      <c r="Q43" s="13">
        <f t="shared" si="0"/>
        <v>0</v>
      </c>
      <c r="S43" s="27">
        <f t="shared" si="1"/>
        <v>0</v>
      </c>
    </row>
    <row r="44" spans="1:19" ht="20.100000000000001" customHeight="1" x14ac:dyDescent="0.25">
      <c r="A44" s="65"/>
      <c r="B44" s="66"/>
      <c r="C44" s="65"/>
      <c r="D44" s="66"/>
      <c r="E44" s="67"/>
      <c r="F44" s="67"/>
      <c r="G44" s="67"/>
      <c r="H44" s="67"/>
      <c r="I44" s="67"/>
      <c r="J44" s="67"/>
      <c r="K44" s="67"/>
      <c r="L44" s="67"/>
      <c r="M44" s="68"/>
      <c r="N44" s="69"/>
      <c r="O44" s="70"/>
      <c r="P44" s="71"/>
      <c r="Q44" s="13">
        <f t="shared" si="0"/>
        <v>0</v>
      </c>
      <c r="S44" s="27">
        <f t="shared" si="1"/>
        <v>0</v>
      </c>
    </row>
    <row r="45" spans="1:19" ht="20.100000000000001" customHeight="1" x14ac:dyDescent="0.25">
      <c r="A45" s="65"/>
      <c r="B45" s="66"/>
      <c r="C45" s="65"/>
      <c r="D45" s="66"/>
      <c r="E45" s="67"/>
      <c r="F45" s="67"/>
      <c r="G45" s="67"/>
      <c r="H45" s="67"/>
      <c r="I45" s="67"/>
      <c r="J45" s="67"/>
      <c r="K45" s="67"/>
      <c r="L45" s="67"/>
      <c r="M45" s="68"/>
      <c r="N45" s="69"/>
      <c r="O45" s="70"/>
      <c r="P45" s="71"/>
      <c r="Q45" s="13">
        <f t="shared" si="0"/>
        <v>0</v>
      </c>
      <c r="S45" s="27">
        <f t="shared" si="1"/>
        <v>0</v>
      </c>
    </row>
    <row r="46" spans="1:19" ht="20.100000000000001" customHeight="1" x14ac:dyDescent="0.25">
      <c r="A46" s="65"/>
      <c r="B46" s="66"/>
      <c r="C46" s="65"/>
      <c r="D46" s="66"/>
      <c r="E46" s="67"/>
      <c r="F46" s="67"/>
      <c r="G46" s="67"/>
      <c r="H46" s="67"/>
      <c r="I46" s="67"/>
      <c r="J46" s="67"/>
      <c r="K46" s="67"/>
      <c r="L46" s="67"/>
      <c r="M46" s="68"/>
      <c r="N46" s="69"/>
      <c r="O46" s="70"/>
      <c r="P46" s="71"/>
      <c r="Q46" s="13">
        <f t="shared" si="0"/>
        <v>0</v>
      </c>
      <c r="S46" s="27">
        <f t="shared" si="1"/>
        <v>0</v>
      </c>
    </row>
    <row r="47" spans="1:19" ht="20.100000000000001" customHeight="1" x14ac:dyDescent="0.25">
      <c r="A47" s="65"/>
      <c r="B47" s="66"/>
      <c r="C47" s="65"/>
      <c r="D47" s="66"/>
      <c r="E47" s="67"/>
      <c r="F47" s="67"/>
      <c r="G47" s="67"/>
      <c r="H47" s="67"/>
      <c r="I47" s="67"/>
      <c r="J47" s="67"/>
      <c r="K47" s="67"/>
      <c r="L47" s="67"/>
      <c r="M47" s="68"/>
      <c r="N47" s="69"/>
      <c r="O47" s="70"/>
      <c r="P47" s="71"/>
      <c r="Q47" s="13">
        <f t="shared" si="0"/>
        <v>0</v>
      </c>
      <c r="S47" s="27">
        <f t="shared" si="1"/>
        <v>0</v>
      </c>
    </row>
    <row r="48" spans="1:19" ht="20.100000000000001" customHeight="1" x14ac:dyDescent="0.25">
      <c r="A48" s="65"/>
      <c r="B48" s="66"/>
      <c r="C48" s="65"/>
      <c r="D48" s="66"/>
      <c r="E48" s="67"/>
      <c r="F48" s="67"/>
      <c r="G48" s="67"/>
      <c r="H48" s="67"/>
      <c r="I48" s="67"/>
      <c r="J48" s="67"/>
      <c r="K48" s="67"/>
      <c r="L48" s="67"/>
      <c r="M48" s="68"/>
      <c r="N48" s="69"/>
      <c r="O48" s="70"/>
      <c r="P48" s="71"/>
      <c r="Q48" s="13">
        <f t="shared" si="0"/>
        <v>0</v>
      </c>
      <c r="S48" s="27">
        <f t="shared" si="1"/>
        <v>0</v>
      </c>
    </row>
    <row r="49" spans="1:19" ht="20.100000000000001" customHeight="1" x14ac:dyDescent="0.25">
      <c r="A49" s="65"/>
      <c r="B49" s="66"/>
      <c r="C49" s="65"/>
      <c r="D49" s="66"/>
      <c r="E49" s="67"/>
      <c r="F49" s="67"/>
      <c r="G49" s="67"/>
      <c r="H49" s="67"/>
      <c r="I49" s="67"/>
      <c r="J49" s="67"/>
      <c r="K49" s="67"/>
      <c r="L49" s="67"/>
      <c r="M49" s="68"/>
      <c r="N49" s="69"/>
      <c r="O49" s="70"/>
      <c r="P49" s="71"/>
      <c r="Q49" s="13">
        <f t="shared" si="0"/>
        <v>0</v>
      </c>
      <c r="S49" s="27">
        <f t="shared" si="1"/>
        <v>0</v>
      </c>
    </row>
    <row r="50" spans="1:19" ht="20.100000000000001" customHeight="1" x14ac:dyDescent="0.25">
      <c r="A50" s="65"/>
      <c r="B50" s="66"/>
      <c r="C50" s="65"/>
      <c r="D50" s="66"/>
      <c r="E50" s="67"/>
      <c r="F50" s="67"/>
      <c r="G50" s="67"/>
      <c r="H50" s="67"/>
      <c r="I50" s="67"/>
      <c r="J50" s="67"/>
      <c r="K50" s="67"/>
      <c r="L50" s="67"/>
      <c r="M50" s="68"/>
      <c r="N50" s="69"/>
      <c r="O50" s="67"/>
      <c r="P50" s="67"/>
      <c r="Q50" s="13">
        <f t="shared" si="0"/>
        <v>0</v>
      </c>
      <c r="S50" s="27">
        <f t="shared" si="1"/>
        <v>0</v>
      </c>
    </row>
  </sheetData>
  <mergeCells count="284"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7:P47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5:P45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3:P43"/>
    <mergeCell ref="A42:B42"/>
    <mergeCell ref="C42:D42"/>
    <mergeCell ref="E42:J42"/>
    <mergeCell ref="K42:L42"/>
    <mergeCell ref="M42:N42"/>
    <mergeCell ref="O42:P42"/>
    <mergeCell ref="A41:B41"/>
    <mergeCell ref="C41:D41"/>
    <mergeCell ref="E41:J41"/>
    <mergeCell ref="K41:L41"/>
    <mergeCell ref="M41:N41"/>
    <mergeCell ref="O41:P41"/>
    <mergeCell ref="A40:B40"/>
    <mergeCell ref="C40:D40"/>
    <mergeCell ref="E40:J40"/>
    <mergeCell ref="K40:L40"/>
    <mergeCell ref="M40:N40"/>
    <mergeCell ref="O40:P40"/>
    <mergeCell ref="A39:B39"/>
    <mergeCell ref="C39:D39"/>
    <mergeCell ref="E39:J39"/>
    <mergeCell ref="K39:L39"/>
    <mergeCell ref="M39:N39"/>
    <mergeCell ref="O39:P39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O37:P37"/>
    <mergeCell ref="A36:B36"/>
    <mergeCell ref="C36:D36"/>
    <mergeCell ref="E36:J36"/>
    <mergeCell ref="K36:L36"/>
    <mergeCell ref="M36:N36"/>
    <mergeCell ref="O36:P36"/>
    <mergeCell ref="A35:B35"/>
    <mergeCell ref="C35:D35"/>
    <mergeCell ref="E35:J35"/>
    <mergeCell ref="K35:L35"/>
    <mergeCell ref="M35:N35"/>
    <mergeCell ref="O35:P35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3:P33"/>
    <mergeCell ref="A32:B32"/>
    <mergeCell ref="C32:D32"/>
    <mergeCell ref="E32:J32"/>
    <mergeCell ref="K32:L32"/>
    <mergeCell ref="M32:N32"/>
    <mergeCell ref="O32:P32"/>
    <mergeCell ref="A31:B31"/>
    <mergeCell ref="C31:D31"/>
    <mergeCell ref="E31:J31"/>
    <mergeCell ref="K31:L31"/>
    <mergeCell ref="M31:N31"/>
    <mergeCell ref="O31:P31"/>
    <mergeCell ref="A30:B30"/>
    <mergeCell ref="C30:D30"/>
    <mergeCell ref="E30:J30"/>
    <mergeCell ref="K30:L30"/>
    <mergeCell ref="M30:N30"/>
    <mergeCell ref="O30:P30"/>
    <mergeCell ref="A29:B29"/>
    <mergeCell ref="C29:D29"/>
    <mergeCell ref="E29:J29"/>
    <mergeCell ref="K29:L29"/>
    <mergeCell ref="M29:N29"/>
    <mergeCell ref="O29:P29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7:P27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5:P25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O23:P23"/>
    <mergeCell ref="A22:B22"/>
    <mergeCell ref="C22:D22"/>
    <mergeCell ref="E22:J22"/>
    <mergeCell ref="K22:L22"/>
    <mergeCell ref="M22:N22"/>
    <mergeCell ref="O22:P22"/>
    <mergeCell ref="A21:B21"/>
    <mergeCell ref="C21:D21"/>
    <mergeCell ref="E21:J21"/>
    <mergeCell ref="K21:L21"/>
    <mergeCell ref="M21:N21"/>
    <mergeCell ref="O21:P21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O19:P19"/>
    <mergeCell ref="A18:B18"/>
    <mergeCell ref="C18:D18"/>
    <mergeCell ref="E18:J18"/>
    <mergeCell ref="K18:L18"/>
    <mergeCell ref="M18:N18"/>
    <mergeCell ref="O18:P18"/>
    <mergeCell ref="A17:B17"/>
    <mergeCell ref="C17:D17"/>
    <mergeCell ref="E17:J17"/>
    <mergeCell ref="K17:L17"/>
    <mergeCell ref="M17:N17"/>
    <mergeCell ref="O17:P17"/>
    <mergeCell ref="A16:B16"/>
    <mergeCell ref="C16:D16"/>
    <mergeCell ref="E16:J16"/>
    <mergeCell ref="K16:L16"/>
    <mergeCell ref="M16:N16"/>
    <mergeCell ref="O16:P16"/>
    <mergeCell ref="A15:B15"/>
    <mergeCell ref="C15:D15"/>
    <mergeCell ref="E15:J15"/>
    <mergeCell ref="K15:L15"/>
    <mergeCell ref="M15:N15"/>
    <mergeCell ref="O15:P15"/>
    <mergeCell ref="A14:B14"/>
    <mergeCell ref="C14:D14"/>
    <mergeCell ref="E14:J14"/>
    <mergeCell ref="K14:L14"/>
    <mergeCell ref="M14:N14"/>
    <mergeCell ref="O14:P14"/>
    <mergeCell ref="A13:B13"/>
    <mergeCell ref="C13:D13"/>
    <mergeCell ref="E13:J13"/>
    <mergeCell ref="K13:L13"/>
    <mergeCell ref="M13:N13"/>
    <mergeCell ref="O13:P13"/>
    <mergeCell ref="A12:B12"/>
    <mergeCell ref="C12:D12"/>
    <mergeCell ref="E12:J12"/>
    <mergeCell ref="K12:L12"/>
    <mergeCell ref="M12:N12"/>
    <mergeCell ref="O12:P12"/>
    <mergeCell ref="A11:B11"/>
    <mergeCell ref="C11:D11"/>
    <mergeCell ref="E11:J11"/>
    <mergeCell ref="K11:L11"/>
    <mergeCell ref="M11:N11"/>
    <mergeCell ref="O11:P11"/>
    <mergeCell ref="A10:B10"/>
    <mergeCell ref="C10:D10"/>
    <mergeCell ref="E10:J10"/>
    <mergeCell ref="K10:L10"/>
    <mergeCell ref="M10:N10"/>
    <mergeCell ref="O10:P10"/>
    <mergeCell ref="A9:B9"/>
    <mergeCell ref="C9:D9"/>
    <mergeCell ref="E9:J9"/>
    <mergeCell ref="K9:L9"/>
    <mergeCell ref="M9:N9"/>
    <mergeCell ref="O9:P9"/>
    <mergeCell ref="A8:B8"/>
    <mergeCell ref="C8:D8"/>
    <mergeCell ref="E8:J8"/>
    <mergeCell ref="K8:L8"/>
    <mergeCell ref="M8:N8"/>
    <mergeCell ref="O8:P8"/>
    <mergeCell ref="A7:B7"/>
    <mergeCell ref="C7:D7"/>
    <mergeCell ref="E7:J7"/>
    <mergeCell ref="K7:L7"/>
    <mergeCell ref="M7:N7"/>
    <mergeCell ref="O7:P7"/>
    <mergeCell ref="A1:O1"/>
    <mergeCell ref="A2:G2"/>
    <mergeCell ref="H2:O2"/>
    <mergeCell ref="B3:D3"/>
    <mergeCell ref="F3:G3"/>
    <mergeCell ref="H3:I3"/>
    <mergeCell ref="L3:M3"/>
    <mergeCell ref="N3:O3"/>
    <mergeCell ref="B5:D5"/>
    <mergeCell ref="F5:G5"/>
    <mergeCell ref="H5:I5"/>
    <mergeCell ref="J5:K5"/>
    <mergeCell ref="L5:M5"/>
    <mergeCell ref="N5:O5"/>
    <mergeCell ref="B4:D4"/>
    <mergeCell ref="F4:G4"/>
    <mergeCell ref="H4:I4"/>
    <mergeCell ref="J4:K4"/>
    <mergeCell ref="L4:M4"/>
    <mergeCell ref="N4:O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S50"/>
  <sheetViews>
    <sheetView zoomScale="90" zoomScaleNormal="90" workbookViewId="0">
      <selection activeCell="S1" sqref="S1:S1048576"/>
    </sheetView>
  </sheetViews>
  <sheetFormatPr defaultRowHeight="15" x14ac:dyDescent="0.25"/>
  <cols>
    <col min="9" max="9" width="11" bestFit="1" customWidth="1"/>
    <col min="18" max="18" width="11.7109375" customWidth="1"/>
    <col min="19" max="19" width="9.7109375" style="24" bestFit="1" customWidth="1"/>
  </cols>
  <sheetData>
    <row r="1" spans="1:19" ht="24" thickBot="1" x14ac:dyDescent="0.4">
      <c r="A1" s="87" t="s">
        <v>101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9" ht="18.75" x14ac:dyDescent="0.3">
      <c r="A2" s="88" t="s">
        <v>7</v>
      </c>
      <c r="B2" s="89"/>
      <c r="C2" s="89"/>
      <c r="D2" s="89"/>
      <c r="E2" s="89"/>
      <c r="F2" s="89"/>
      <c r="G2" s="90"/>
      <c r="H2" s="88" t="s">
        <v>17</v>
      </c>
      <c r="I2" s="89"/>
      <c r="J2" s="89"/>
      <c r="K2" s="89"/>
      <c r="L2" s="89"/>
      <c r="M2" s="89"/>
      <c r="N2" s="89"/>
      <c r="O2" s="89"/>
      <c r="P2" s="9"/>
      <c r="Q2" s="14">
        <f>MAX(Q8:Q50)+8000</f>
        <v>8000</v>
      </c>
      <c r="R2" s="11"/>
      <c r="S2" s="25">
        <f>MAX(S8:S50)</f>
        <v>0</v>
      </c>
    </row>
    <row r="3" spans="1:19" x14ac:dyDescent="0.25">
      <c r="A3" s="1" t="s">
        <v>8</v>
      </c>
      <c r="B3" s="82" t="s">
        <v>9</v>
      </c>
      <c r="C3" s="82"/>
      <c r="D3" s="82"/>
      <c r="E3" s="4" t="s">
        <v>11</v>
      </c>
      <c r="F3" s="82" t="s">
        <v>99</v>
      </c>
      <c r="G3" s="83"/>
      <c r="H3" s="91" t="s">
        <v>18</v>
      </c>
      <c r="I3" s="92"/>
      <c r="J3" s="21">
        <v>8000</v>
      </c>
      <c r="K3" s="22" t="s">
        <v>16</v>
      </c>
      <c r="L3" s="92" t="s">
        <v>20</v>
      </c>
      <c r="M3" s="92"/>
      <c r="N3" s="82"/>
      <c r="O3" s="82"/>
      <c r="P3" s="10"/>
    </row>
    <row r="4" spans="1:19" x14ac:dyDescent="0.25">
      <c r="A4" s="1" t="s">
        <v>125</v>
      </c>
      <c r="B4" s="82" t="s">
        <v>98</v>
      </c>
      <c r="C4" s="82"/>
      <c r="D4" s="82"/>
      <c r="E4" s="4" t="s">
        <v>22</v>
      </c>
      <c r="F4" s="82">
        <v>2012</v>
      </c>
      <c r="G4" s="83"/>
      <c r="H4" s="91" t="s">
        <v>19</v>
      </c>
      <c r="I4" s="92"/>
      <c r="J4" s="82"/>
      <c r="K4" s="82"/>
      <c r="L4" s="92" t="s">
        <v>27</v>
      </c>
      <c r="M4" s="92"/>
      <c r="N4" s="82"/>
      <c r="O4" s="82"/>
      <c r="P4" s="10"/>
    </row>
    <row r="5" spans="1:19" ht="15.75" thickBot="1" x14ac:dyDescent="0.3">
      <c r="A5" s="3"/>
      <c r="B5" s="74"/>
      <c r="C5" s="74"/>
      <c r="D5" s="74"/>
      <c r="E5" s="8" t="s">
        <v>92</v>
      </c>
      <c r="F5" s="74" t="s">
        <v>100</v>
      </c>
      <c r="G5" s="81"/>
      <c r="H5" s="104"/>
      <c r="I5" s="97"/>
      <c r="J5" s="74"/>
      <c r="K5" s="74"/>
      <c r="L5" s="97" t="s">
        <v>28</v>
      </c>
      <c r="M5" s="97"/>
      <c r="N5" s="74"/>
      <c r="O5" s="74"/>
      <c r="P5" s="6"/>
      <c r="R5" s="12" t="str">
        <f>LOOKUP(2,1/(1-ISBLANK(K:K)),K:K)</f>
        <v>Mileage:</v>
      </c>
    </row>
    <row r="6" spans="1:19" ht="9.9499999999999993" customHeight="1" x14ac:dyDescent="0.25"/>
    <row r="7" spans="1:19" s="7" customFormat="1" ht="30" customHeight="1" x14ac:dyDescent="0.25">
      <c r="A7" s="72" t="s">
        <v>12</v>
      </c>
      <c r="B7" s="73"/>
      <c r="C7" s="77" t="s">
        <v>24</v>
      </c>
      <c r="D7" s="78"/>
      <c r="E7" s="79" t="s">
        <v>25</v>
      </c>
      <c r="F7" s="80"/>
      <c r="G7" s="80"/>
      <c r="H7" s="80"/>
      <c r="I7" s="80"/>
      <c r="J7" s="80"/>
      <c r="K7" s="80" t="s">
        <v>13</v>
      </c>
      <c r="L7" s="80"/>
      <c r="M7" s="72" t="s">
        <v>14</v>
      </c>
      <c r="N7" s="73"/>
      <c r="O7" s="72" t="s">
        <v>26</v>
      </c>
      <c r="P7" s="73"/>
      <c r="S7" s="26"/>
    </row>
    <row r="8" spans="1:19" ht="20.100000000000001" customHeight="1" x14ac:dyDescent="0.25">
      <c r="A8" s="65"/>
      <c r="B8" s="66"/>
      <c r="C8" s="65"/>
      <c r="D8" s="66"/>
      <c r="E8" s="67"/>
      <c r="F8" s="67"/>
      <c r="G8" s="67"/>
      <c r="H8" s="67"/>
      <c r="I8" s="67"/>
      <c r="J8" s="67"/>
      <c r="K8" s="67"/>
      <c r="L8" s="67"/>
      <c r="M8" s="68"/>
      <c r="N8" s="69"/>
      <c r="O8" s="68"/>
      <c r="P8" s="69"/>
      <c r="Q8" s="13">
        <f>IF(C8="y",K8*1,0)</f>
        <v>0</v>
      </c>
      <c r="S8" s="27">
        <f>IF(C8="y",A8*1,0)</f>
        <v>0</v>
      </c>
    </row>
    <row r="9" spans="1:19" ht="20.100000000000001" customHeight="1" x14ac:dyDescent="0.25">
      <c r="A9" s="65"/>
      <c r="B9" s="66"/>
      <c r="C9" s="65"/>
      <c r="D9" s="66"/>
      <c r="E9" s="67"/>
      <c r="F9" s="67"/>
      <c r="G9" s="67"/>
      <c r="H9" s="67"/>
      <c r="I9" s="67"/>
      <c r="J9" s="67"/>
      <c r="K9" s="67"/>
      <c r="L9" s="67"/>
      <c r="M9" s="68"/>
      <c r="N9" s="69"/>
      <c r="O9" s="70"/>
      <c r="P9" s="71"/>
      <c r="Q9" s="13">
        <f t="shared" ref="Q9:Q50" si="0">IF(C9="y",K9*1,0)</f>
        <v>0</v>
      </c>
      <c r="S9" s="27">
        <f>IF(C9="y",A9*1,0)</f>
        <v>0</v>
      </c>
    </row>
    <row r="10" spans="1:19" ht="20.100000000000001" customHeight="1" x14ac:dyDescent="0.25">
      <c r="A10" s="65"/>
      <c r="B10" s="66"/>
      <c r="C10" s="65"/>
      <c r="D10" s="66"/>
      <c r="E10" s="67"/>
      <c r="F10" s="67"/>
      <c r="G10" s="67"/>
      <c r="H10" s="67"/>
      <c r="I10" s="67"/>
      <c r="J10" s="67"/>
      <c r="K10" s="67"/>
      <c r="L10" s="67"/>
      <c r="M10" s="68"/>
      <c r="N10" s="69"/>
      <c r="O10" s="70"/>
      <c r="P10" s="71"/>
      <c r="Q10" s="13">
        <f t="shared" si="0"/>
        <v>0</v>
      </c>
      <c r="S10" s="27">
        <f t="shared" ref="S10:S50" si="1">IF(C10="y",A10*1,0)</f>
        <v>0</v>
      </c>
    </row>
    <row r="11" spans="1:19" ht="20.100000000000001" customHeight="1" x14ac:dyDescent="0.25">
      <c r="A11" s="65"/>
      <c r="B11" s="66"/>
      <c r="C11" s="65"/>
      <c r="D11" s="66"/>
      <c r="E11" s="67"/>
      <c r="F11" s="67"/>
      <c r="G11" s="67"/>
      <c r="H11" s="67"/>
      <c r="I11" s="67"/>
      <c r="J11" s="67"/>
      <c r="K11" s="67"/>
      <c r="L11" s="67"/>
      <c r="M11" s="68"/>
      <c r="N11" s="69"/>
      <c r="O11" s="70"/>
      <c r="P11" s="71"/>
      <c r="Q11" s="13">
        <f t="shared" si="0"/>
        <v>0</v>
      </c>
      <c r="S11" s="27">
        <f t="shared" si="1"/>
        <v>0</v>
      </c>
    </row>
    <row r="12" spans="1:19" ht="20.100000000000001" customHeight="1" x14ac:dyDescent="0.25">
      <c r="A12" s="65"/>
      <c r="B12" s="66"/>
      <c r="C12" s="65"/>
      <c r="D12" s="66"/>
      <c r="E12" s="67"/>
      <c r="F12" s="67"/>
      <c r="G12" s="67"/>
      <c r="H12" s="67"/>
      <c r="I12" s="67"/>
      <c r="J12" s="67"/>
      <c r="K12" s="67"/>
      <c r="L12" s="67"/>
      <c r="M12" s="68"/>
      <c r="N12" s="69"/>
      <c r="O12" s="70"/>
      <c r="P12" s="71"/>
      <c r="Q12" s="13">
        <f t="shared" si="0"/>
        <v>0</v>
      </c>
      <c r="S12" s="27">
        <f t="shared" si="1"/>
        <v>0</v>
      </c>
    </row>
    <row r="13" spans="1:19" ht="20.100000000000001" customHeight="1" x14ac:dyDescent="0.25">
      <c r="A13" s="65"/>
      <c r="B13" s="66"/>
      <c r="C13" s="65"/>
      <c r="D13" s="66"/>
      <c r="E13" s="67"/>
      <c r="F13" s="67"/>
      <c r="G13" s="67"/>
      <c r="H13" s="67"/>
      <c r="I13" s="67"/>
      <c r="J13" s="67"/>
      <c r="K13" s="67"/>
      <c r="L13" s="67"/>
      <c r="M13" s="68"/>
      <c r="N13" s="69"/>
      <c r="O13" s="70"/>
      <c r="P13" s="71"/>
      <c r="Q13" s="13">
        <f t="shared" si="0"/>
        <v>0</v>
      </c>
      <c r="S13" s="27">
        <f t="shared" si="1"/>
        <v>0</v>
      </c>
    </row>
    <row r="14" spans="1:19" ht="20.100000000000001" customHeight="1" x14ac:dyDescent="0.25">
      <c r="A14" s="65"/>
      <c r="B14" s="66"/>
      <c r="C14" s="65"/>
      <c r="D14" s="66"/>
      <c r="E14" s="67"/>
      <c r="F14" s="67"/>
      <c r="G14" s="67"/>
      <c r="H14" s="67"/>
      <c r="I14" s="67"/>
      <c r="J14" s="67"/>
      <c r="K14" s="67"/>
      <c r="L14" s="67"/>
      <c r="M14" s="68"/>
      <c r="N14" s="69"/>
      <c r="O14" s="70"/>
      <c r="P14" s="71"/>
      <c r="Q14" s="13">
        <f t="shared" si="0"/>
        <v>0</v>
      </c>
      <c r="S14" s="27">
        <f t="shared" si="1"/>
        <v>0</v>
      </c>
    </row>
    <row r="15" spans="1:19" ht="20.100000000000001" customHeight="1" x14ac:dyDescent="0.25">
      <c r="A15" s="65"/>
      <c r="B15" s="66"/>
      <c r="C15" s="65"/>
      <c r="D15" s="66"/>
      <c r="E15" s="67"/>
      <c r="F15" s="67"/>
      <c r="G15" s="67"/>
      <c r="H15" s="67"/>
      <c r="I15" s="67"/>
      <c r="J15" s="67"/>
      <c r="K15" s="67"/>
      <c r="L15" s="67"/>
      <c r="M15" s="68"/>
      <c r="N15" s="69"/>
      <c r="O15" s="70"/>
      <c r="P15" s="71"/>
      <c r="Q15" s="13">
        <f t="shared" si="0"/>
        <v>0</v>
      </c>
      <c r="S15" s="27">
        <f t="shared" si="1"/>
        <v>0</v>
      </c>
    </row>
    <row r="16" spans="1:19" ht="20.100000000000001" customHeight="1" x14ac:dyDescent="0.25">
      <c r="A16" s="65"/>
      <c r="B16" s="66"/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69"/>
      <c r="O16" s="70"/>
      <c r="P16" s="71"/>
      <c r="Q16" s="13">
        <f t="shared" si="0"/>
        <v>0</v>
      </c>
      <c r="S16" s="27">
        <f t="shared" si="1"/>
        <v>0</v>
      </c>
    </row>
    <row r="17" spans="1:19" ht="20.100000000000001" customHeight="1" x14ac:dyDescent="0.25">
      <c r="A17" s="65"/>
      <c r="B17" s="66"/>
      <c r="C17" s="65"/>
      <c r="D17" s="66"/>
      <c r="E17" s="67"/>
      <c r="F17" s="67"/>
      <c r="G17" s="67"/>
      <c r="H17" s="67"/>
      <c r="I17" s="67"/>
      <c r="J17" s="67"/>
      <c r="K17" s="67"/>
      <c r="L17" s="67"/>
      <c r="M17" s="68"/>
      <c r="N17" s="69"/>
      <c r="O17" s="70"/>
      <c r="P17" s="71"/>
      <c r="Q17" s="13">
        <f t="shared" si="0"/>
        <v>0</v>
      </c>
      <c r="S17" s="27">
        <f t="shared" si="1"/>
        <v>0</v>
      </c>
    </row>
    <row r="18" spans="1:19" ht="20.100000000000001" customHeight="1" x14ac:dyDescent="0.25">
      <c r="A18" s="65"/>
      <c r="B18" s="66"/>
      <c r="C18" s="65"/>
      <c r="D18" s="66"/>
      <c r="E18" s="67"/>
      <c r="F18" s="67"/>
      <c r="G18" s="67"/>
      <c r="H18" s="67"/>
      <c r="I18" s="67"/>
      <c r="J18" s="67"/>
      <c r="K18" s="67"/>
      <c r="L18" s="67"/>
      <c r="M18" s="68"/>
      <c r="N18" s="69"/>
      <c r="O18" s="70"/>
      <c r="P18" s="71"/>
      <c r="Q18" s="13">
        <f t="shared" si="0"/>
        <v>0</v>
      </c>
      <c r="S18" s="27">
        <f t="shared" si="1"/>
        <v>0</v>
      </c>
    </row>
    <row r="19" spans="1:19" ht="20.100000000000001" customHeight="1" x14ac:dyDescent="0.25">
      <c r="A19" s="65"/>
      <c r="B19" s="66"/>
      <c r="C19" s="65"/>
      <c r="D19" s="66"/>
      <c r="E19" s="67"/>
      <c r="F19" s="67"/>
      <c r="G19" s="67"/>
      <c r="H19" s="67"/>
      <c r="I19" s="67"/>
      <c r="J19" s="67"/>
      <c r="K19" s="67"/>
      <c r="L19" s="67"/>
      <c r="M19" s="68"/>
      <c r="N19" s="69"/>
      <c r="O19" s="70"/>
      <c r="P19" s="71"/>
      <c r="Q19" s="13">
        <f t="shared" si="0"/>
        <v>0</v>
      </c>
      <c r="S19" s="27">
        <f t="shared" si="1"/>
        <v>0</v>
      </c>
    </row>
    <row r="20" spans="1:19" ht="20.100000000000001" customHeight="1" x14ac:dyDescent="0.25">
      <c r="A20" s="65"/>
      <c r="B20" s="66"/>
      <c r="C20" s="65"/>
      <c r="D20" s="66"/>
      <c r="E20" s="67"/>
      <c r="F20" s="67"/>
      <c r="G20" s="67"/>
      <c r="H20" s="67"/>
      <c r="I20" s="67"/>
      <c r="J20" s="67"/>
      <c r="K20" s="67"/>
      <c r="L20" s="67"/>
      <c r="M20" s="68"/>
      <c r="N20" s="69"/>
      <c r="O20" s="70"/>
      <c r="P20" s="71"/>
      <c r="Q20" s="13">
        <f t="shared" si="0"/>
        <v>0</v>
      </c>
      <c r="S20" s="27">
        <f t="shared" si="1"/>
        <v>0</v>
      </c>
    </row>
    <row r="21" spans="1:19" ht="20.100000000000001" customHeight="1" x14ac:dyDescent="0.25">
      <c r="A21" s="65"/>
      <c r="B21" s="66"/>
      <c r="C21" s="65"/>
      <c r="D21" s="66"/>
      <c r="E21" s="67"/>
      <c r="F21" s="67"/>
      <c r="G21" s="67"/>
      <c r="H21" s="67"/>
      <c r="I21" s="67"/>
      <c r="J21" s="67"/>
      <c r="K21" s="67"/>
      <c r="L21" s="67"/>
      <c r="M21" s="68"/>
      <c r="N21" s="69"/>
      <c r="O21" s="70"/>
      <c r="P21" s="71"/>
      <c r="Q21" s="13">
        <f t="shared" si="0"/>
        <v>0</v>
      </c>
      <c r="S21" s="27">
        <f t="shared" si="1"/>
        <v>0</v>
      </c>
    </row>
    <row r="22" spans="1:19" ht="20.100000000000001" customHeight="1" x14ac:dyDescent="0.25">
      <c r="A22" s="65"/>
      <c r="B22" s="66"/>
      <c r="C22" s="65"/>
      <c r="D22" s="66"/>
      <c r="E22" s="67"/>
      <c r="F22" s="67"/>
      <c r="G22" s="67"/>
      <c r="H22" s="67"/>
      <c r="I22" s="67"/>
      <c r="J22" s="67"/>
      <c r="K22" s="67"/>
      <c r="L22" s="67"/>
      <c r="M22" s="68"/>
      <c r="N22" s="69"/>
      <c r="O22" s="70"/>
      <c r="P22" s="71"/>
      <c r="Q22" s="13">
        <f t="shared" si="0"/>
        <v>0</v>
      </c>
      <c r="S22" s="27">
        <f t="shared" si="1"/>
        <v>0</v>
      </c>
    </row>
    <row r="23" spans="1:19" ht="20.100000000000001" customHeight="1" x14ac:dyDescent="0.25">
      <c r="A23" s="65"/>
      <c r="B23" s="66"/>
      <c r="C23" s="65"/>
      <c r="D23" s="66"/>
      <c r="E23" s="67"/>
      <c r="F23" s="67"/>
      <c r="G23" s="67"/>
      <c r="H23" s="67"/>
      <c r="I23" s="67"/>
      <c r="J23" s="67"/>
      <c r="K23" s="67"/>
      <c r="L23" s="67"/>
      <c r="M23" s="68"/>
      <c r="N23" s="69"/>
      <c r="O23" s="70"/>
      <c r="P23" s="71"/>
      <c r="Q23" s="13">
        <f t="shared" si="0"/>
        <v>0</v>
      </c>
      <c r="S23" s="27">
        <f t="shared" si="1"/>
        <v>0</v>
      </c>
    </row>
    <row r="24" spans="1:19" ht="20.100000000000001" customHeight="1" x14ac:dyDescent="0.25">
      <c r="A24" s="65"/>
      <c r="B24" s="66"/>
      <c r="C24" s="65"/>
      <c r="D24" s="66"/>
      <c r="E24" s="67"/>
      <c r="F24" s="67"/>
      <c r="G24" s="67"/>
      <c r="H24" s="67"/>
      <c r="I24" s="67"/>
      <c r="J24" s="67"/>
      <c r="K24" s="67"/>
      <c r="L24" s="67"/>
      <c r="M24" s="68"/>
      <c r="N24" s="69"/>
      <c r="O24" s="70"/>
      <c r="P24" s="71"/>
      <c r="Q24" s="13">
        <f t="shared" si="0"/>
        <v>0</v>
      </c>
      <c r="S24" s="27">
        <f t="shared" si="1"/>
        <v>0</v>
      </c>
    </row>
    <row r="25" spans="1:19" ht="20.100000000000001" customHeight="1" x14ac:dyDescent="0.25">
      <c r="A25" s="65"/>
      <c r="B25" s="66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8"/>
      <c r="N25" s="69"/>
      <c r="O25" s="70"/>
      <c r="P25" s="71"/>
      <c r="Q25" s="13">
        <f t="shared" si="0"/>
        <v>0</v>
      </c>
      <c r="S25" s="27">
        <f t="shared" si="1"/>
        <v>0</v>
      </c>
    </row>
    <row r="26" spans="1:19" ht="20.100000000000001" customHeight="1" x14ac:dyDescent="0.25">
      <c r="A26" s="65"/>
      <c r="B26" s="66"/>
      <c r="C26" s="65"/>
      <c r="D26" s="66"/>
      <c r="E26" s="67"/>
      <c r="F26" s="67"/>
      <c r="G26" s="67"/>
      <c r="H26" s="67"/>
      <c r="I26" s="67"/>
      <c r="J26" s="67"/>
      <c r="K26" s="67"/>
      <c r="L26" s="67"/>
      <c r="M26" s="68"/>
      <c r="N26" s="69"/>
      <c r="O26" s="70"/>
      <c r="P26" s="71"/>
      <c r="Q26" s="13">
        <f t="shared" si="0"/>
        <v>0</v>
      </c>
      <c r="S26" s="27">
        <f t="shared" si="1"/>
        <v>0</v>
      </c>
    </row>
    <row r="27" spans="1:19" ht="20.100000000000001" customHeight="1" x14ac:dyDescent="0.25">
      <c r="A27" s="65"/>
      <c r="B27" s="66"/>
      <c r="C27" s="65"/>
      <c r="D27" s="66"/>
      <c r="E27" s="67"/>
      <c r="F27" s="67"/>
      <c r="G27" s="67"/>
      <c r="H27" s="67"/>
      <c r="I27" s="67"/>
      <c r="J27" s="67"/>
      <c r="K27" s="67"/>
      <c r="L27" s="67"/>
      <c r="M27" s="68"/>
      <c r="N27" s="69"/>
      <c r="O27" s="70"/>
      <c r="P27" s="71"/>
      <c r="Q27" s="13">
        <f t="shared" si="0"/>
        <v>0</v>
      </c>
      <c r="S27" s="27">
        <f t="shared" si="1"/>
        <v>0</v>
      </c>
    </row>
    <row r="28" spans="1:19" ht="20.100000000000001" customHeight="1" x14ac:dyDescent="0.25">
      <c r="A28" s="65"/>
      <c r="B28" s="66"/>
      <c r="C28" s="65"/>
      <c r="D28" s="66"/>
      <c r="E28" s="67"/>
      <c r="F28" s="67"/>
      <c r="G28" s="67"/>
      <c r="H28" s="67"/>
      <c r="I28" s="67"/>
      <c r="J28" s="67"/>
      <c r="K28" s="67"/>
      <c r="L28" s="67"/>
      <c r="M28" s="68"/>
      <c r="N28" s="69"/>
      <c r="O28" s="70"/>
      <c r="P28" s="71"/>
      <c r="Q28" s="13">
        <f t="shared" si="0"/>
        <v>0</v>
      </c>
      <c r="S28" s="27">
        <f t="shared" si="1"/>
        <v>0</v>
      </c>
    </row>
    <row r="29" spans="1:19" ht="20.100000000000001" customHeight="1" x14ac:dyDescent="0.25">
      <c r="A29" s="65"/>
      <c r="B29" s="66"/>
      <c r="C29" s="65"/>
      <c r="D29" s="66"/>
      <c r="E29" s="67"/>
      <c r="F29" s="67"/>
      <c r="G29" s="67"/>
      <c r="H29" s="67"/>
      <c r="I29" s="67"/>
      <c r="J29" s="67"/>
      <c r="K29" s="67"/>
      <c r="L29" s="67"/>
      <c r="M29" s="68"/>
      <c r="N29" s="69"/>
      <c r="O29" s="70"/>
      <c r="P29" s="71"/>
      <c r="Q29" s="13">
        <f t="shared" si="0"/>
        <v>0</v>
      </c>
      <c r="S29" s="27">
        <f t="shared" si="1"/>
        <v>0</v>
      </c>
    </row>
    <row r="30" spans="1:19" ht="20.100000000000001" customHeight="1" x14ac:dyDescent="0.25">
      <c r="A30" s="65"/>
      <c r="B30" s="66"/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8"/>
      <c r="N30" s="69"/>
      <c r="O30" s="70"/>
      <c r="P30" s="71"/>
      <c r="Q30" s="13">
        <f t="shared" si="0"/>
        <v>0</v>
      </c>
      <c r="S30" s="27">
        <f t="shared" si="1"/>
        <v>0</v>
      </c>
    </row>
    <row r="31" spans="1:19" ht="20.100000000000001" customHeight="1" x14ac:dyDescent="0.25">
      <c r="A31" s="65"/>
      <c r="B31" s="66"/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8"/>
      <c r="N31" s="69"/>
      <c r="O31" s="70"/>
      <c r="P31" s="71"/>
      <c r="Q31" s="13">
        <f t="shared" si="0"/>
        <v>0</v>
      </c>
      <c r="S31" s="27">
        <f t="shared" si="1"/>
        <v>0</v>
      </c>
    </row>
    <row r="32" spans="1:19" ht="20.100000000000001" customHeight="1" x14ac:dyDescent="0.25">
      <c r="A32" s="65"/>
      <c r="B32" s="66"/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8"/>
      <c r="N32" s="69"/>
      <c r="O32" s="70"/>
      <c r="P32" s="71"/>
      <c r="Q32" s="13">
        <f t="shared" si="0"/>
        <v>0</v>
      </c>
      <c r="S32" s="27">
        <f t="shared" si="1"/>
        <v>0</v>
      </c>
    </row>
    <row r="33" spans="1:19" ht="20.100000000000001" customHeight="1" x14ac:dyDescent="0.25">
      <c r="A33" s="65"/>
      <c r="B33" s="66"/>
      <c r="C33" s="65"/>
      <c r="D33" s="66"/>
      <c r="E33" s="67"/>
      <c r="F33" s="67"/>
      <c r="G33" s="67"/>
      <c r="H33" s="67"/>
      <c r="I33" s="67"/>
      <c r="J33" s="67"/>
      <c r="K33" s="67"/>
      <c r="L33" s="67"/>
      <c r="M33" s="68"/>
      <c r="N33" s="69"/>
      <c r="O33" s="70"/>
      <c r="P33" s="71"/>
      <c r="Q33" s="13">
        <f t="shared" si="0"/>
        <v>0</v>
      </c>
      <c r="S33" s="27">
        <f t="shared" si="1"/>
        <v>0</v>
      </c>
    </row>
    <row r="34" spans="1:19" ht="20.100000000000001" customHeight="1" x14ac:dyDescent="0.25">
      <c r="A34" s="65"/>
      <c r="B34" s="66"/>
      <c r="C34" s="65"/>
      <c r="D34" s="66"/>
      <c r="E34" s="67"/>
      <c r="F34" s="67"/>
      <c r="G34" s="67"/>
      <c r="H34" s="67"/>
      <c r="I34" s="67"/>
      <c r="J34" s="67"/>
      <c r="K34" s="67"/>
      <c r="L34" s="67"/>
      <c r="M34" s="68"/>
      <c r="N34" s="69"/>
      <c r="O34" s="70"/>
      <c r="P34" s="71"/>
      <c r="Q34" s="13">
        <f t="shared" si="0"/>
        <v>0</v>
      </c>
      <c r="S34" s="27">
        <f t="shared" si="1"/>
        <v>0</v>
      </c>
    </row>
    <row r="35" spans="1:19" ht="20.100000000000001" customHeight="1" x14ac:dyDescent="0.25">
      <c r="A35" s="65"/>
      <c r="B35" s="66"/>
      <c r="C35" s="65"/>
      <c r="D35" s="66"/>
      <c r="E35" s="67"/>
      <c r="F35" s="67"/>
      <c r="G35" s="67"/>
      <c r="H35" s="67"/>
      <c r="I35" s="67"/>
      <c r="J35" s="67"/>
      <c r="K35" s="67"/>
      <c r="L35" s="67"/>
      <c r="M35" s="68"/>
      <c r="N35" s="69"/>
      <c r="O35" s="70"/>
      <c r="P35" s="71"/>
      <c r="Q35" s="13">
        <f t="shared" si="0"/>
        <v>0</v>
      </c>
      <c r="S35" s="27">
        <f t="shared" si="1"/>
        <v>0</v>
      </c>
    </row>
    <row r="36" spans="1:19" ht="20.100000000000001" customHeight="1" x14ac:dyDescent="0.25">
      <c r="A36" s="65"/>
      <c r="B36" s="66"/>
      <c r="C36" s="65"/>
      <c r="D36" s="66"/>
      <c r="E36" s="67"/>
      <c r="F36" s="67"/>
      <c r="G36" s="67"/>
      <c r="H36" s="67"/>
      <c r="I36" s="67"/>
      <c r="J36" s="67"/>
      <c r="K36" s="67"/>
      <c r="L36" s="67"/>
      <c r="M36" s="68"/>
      <c r="N36" s="69"/>
      <c r="O36" s="70"/>
      <c r="P36" s="71"/>
      <c r="Q36" s="13">
        <f t="shared" si="0"/>
        <v>0</v>
      </c>
      <c r="S36" s="27">
        <f t="shared" si="1"/>
        <v>0</v>
      </c>
    </row>
    <row r="37" spans="1:19" ht="20.100000000000001" customHeight="1" x14ac:dyDescent="0.25">
      <c r="A37" s="65"/>
      <c r="B37" s="66"/>
      <c r="C37" s="65"/>
      <c r="D37" s="66"/>
      <c r="E37" s="67"/>
      <c r="F37" s="67"/>
      <c r="G37" s="67"/>
      <c r="H37" s="67"/>
      <c r="I37" s="67"/>
      <c r="J37" s="67"/>
      <c r="K37" s="67"/>
      <c r="L37" s="67"/>
      <c r="M37" s="68"/>
      <c r="N37" s="69"/>
      <c r="O37" s="70"/>
      <c r="P37" s="71"/>
      <c r="Q37" s="13">
        <f t="shared" si="0"/>
        <v>0</v>
      </c>
      <c r="S37" s="27">
        <f t="shared" si="1"/>
        <v>0</v>
      </c>
    </row>
    <row r="38" spans="1:19" ht="20.100000000000001" customHeight="1" x14ac:dyDescent="0.25">
      <c r="A38" s="65"/>
      <c r="B38" s="66"/>
      <c r="C38" s="65"/>
      <c r="D38" s="66"/>
      <c r="E38" s="67"/>
      <c r="F38" s="67"/>
      <c r="G38" s="67"/>
      <c r="H38" s="67"/>
      <c r="I38" s="67"/>
      <c r="J38" s="67"/>
      <c r="K38" s="67"/>
      <c r="L38" s="67"/>
      <c r="M38" s="68"/>
      <c r="N38" s="69"/>
      <c r="O38" s="70"/>
      <c r="P38" s="71"/>
      <c r="Q38" s="13">
        <f t="shared" si="0"/>
        <v>0</v>
      </c>
      <c r="S38" s="27">
        <f t="shared" si="1"/>
        <v>0</v>
      </c>
    </row>
    <row r="39" spans="1:19" ht="20.100000000000001" customHeight="1" x14ac:dyDescent="0.25">
      <c r="A39" s="65"/>
      <c r="B39" s="66"/>
      <c r="C39" s="65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69"/>
      <c r="O39" s="70"/>
      <c r="P39" s="71"/>
      <c r="Q39" s="13">
        <f t="shared" si="0"/>
        <v>0</v>
      </c>
      <c r="S39" s="27">
        <f t="shared" si="1"/>
        <v>0</v>
      </c>
    </row>
    <row r="40" spans="1:19" ht="20.100000000000001" customHeight="1" x14ac:dyDescent="0.25">
      <c r="A40" s="65"/>
      <c r="B40" s="66"/>
      <c r="C40" s="65"/>
      <c r="D40" s="66"/>
      <c r="E40" s="67"/>
      <c r="F40" s="67"/>
      <c r="G40" s="67"/>
      <c r="H40" s="67"/>
      <c r="I40" s="67"/>
      <c r="J40" s="67"/>
      <c r="K40" s="67"/>
      <c r="L40" s="67"/>
      <c r="M40" s="68"/>
      <c r="N40" s="69"/>
      <c r="O40" s="70"/>
      <c r="P40" s="71"/>
      <c r="Q40" s="13">
        <f t="shared" si="0"/>
        <v>0</v>
      </c>
      <c r="S40" s="27">
        <f t="shared" si="1"/>
        <v>0</v>
      </c>
    </row>
    <row r="41" spans="1:19" ht="20.100000000000001" customHeight="1" x14ac:dyDescent="0.25">
      <c r="A41" s="65"/>
      <c r="B41" s="66"/>
      <c r="C41" s="65"/>
      <c r="D41" s="66"/>
      <c r="E41" s="67"/>
      <c r="F41" s="67"/>
      <c r="G41" s="67"/>
      <c r="H41" s="67"/>
      <c r="I41" s="67"/>
      <c r="J41" s="67"/>
      <c r="K41" s="67"/>
      <c r="L41" s="67"/>
      <c r="M41" s="68"/>
      <c r="N41" s="69"/>
      <c r="O41" s="70"/>
      <c r="P41" s="71"/>
      <c r="Q41" s="13">
        <f t="shared" si="0"/>
        <v>0</v>
      </c>
      <c r="S41" s="27">
        <f t="shared" si="1"/>
        <v>0</v>
      </c>
    </row>
    <row r="42" spans="1:19" ht="20.100000000000001" customHeight="1" x14ac:dyDescent="0.25">
      <c r="A42" s="65"/>
      <c r="B42" s="66"/>
      <c r="C42" s="65"/>
      <c r="D42" s="66"/>
      <c r="E42" s="67"/>
      <c r="F42" s="67"/>
      <c r="G42" s="67"/>
      <c r="H42" s="67"/>
      <c r="I42" s="67"/>
      <c r="J42" s="67"/>
      <c r="K42" s="67"/>
      <c r="L42" s="67"/>
      <c r="M42" s="68"/>
      <c r="N42" s="69"/>
      <c r="O42" s="70"/>
      <c r="P42" s="71"/>
      <c r="Q42" s="13">
        <f t="shared" si="0"/>
        <v>0</v>
      </c>
      <c r="S42" s="27">
        <f t="shared" si="1"/>
        <v>0</v>
      </c>
    </row>
    <row r="43" spans="1:19" ht="20.100000000000001" customHeight="1" x14ac:dyDescent="0.25">
      <c r="A43" s="65"/>
      <c r="B43" s="66"/>
      <c r="C43" s="65"/>
      <c r="D43" s="66"/>
      <c r="E43" s="67"/>
      <c r="F43" s="67"/>
      <c r="G43" s="67"/>
      <c r="H43" s="67"/>
      <c r="I43" s="67"/>
      <c r="J43" s="67"/>
      <c r="K43" s="67"/>
      <c r="L43" s="67"/>
      <c r="M43" s="68"/>
      <c r="N43" s="69"/>
      <c r="O43" s="70"/>
      <c r="P43" s="71"/>
      <c r="Q43" s="13">
        <f t="shared" si="0"/>
        <v>0</v>
      </c>
      <c r="S43" s="27">
        <f t="shared" si="1"/>
        <v>0</v>
      </c>
    </row>
    <row r="44" spans="1:19" ht="20.100000000000001" customHeight="1" x14ac:dyDescent="0.25">
      <c r="A44" s="65"/>
      <c r="B44" s="66"/>
      <c r="C44" s="65"/>
      <c r="D44" s="66"/>
      <c r="E44" s="67"/>
      <c r="F44" s="67"/>
      <c r="G44" s="67"/>
      <c r="H44" s="67"/>
      <c r="I44" s="67"/>
      <c r="J44" s="67"/>
      <c r="K44" s="67"/>
      <c r="L44" s="67"/>
      <c r="M44" s="68"/>
      <c r="N44" s="69"/>
      <c r="O44" s="70"/>
      <c r="P44" s="71"/>
      <c r="Q44" s="13">
        <f t="shared" si="0"/>
        <v>0</v>
      </c>
      <c r="S44" s="27">
        <f t="shared" si="1"/>
        <v>0</v>
      </c>
    </row>
    <row r="45" spans="1:19" ht="20.100000000000001" customHeight="1" x14ac:dyDescent="0.25">
      <c r="A45" s="65"/>
      <c r="B45" s="66"/>
      <c r="C45" s="65"/>
      <c r="D45" s="66"/>
      <c r="E45" s="67"/>
      <c r="F45" s="67"/>
      <c r="G45" s="67"/>
      <c r="H45" s="67"/>
      <c r="I45" s="67"/>
      <c r="J45" s="67"/>
      <c r="K45" s="67"/>
      <c r="L45" s="67"/>
      <c r="M45" s="68"/>
      <c r="N45" s="69"/>
      <c r="O45" s="70"/>
      <c r="P45" s="71"/>
      <c r="Q45" s="13">
        <f t="shared" si="0"/>
        <v>0</v>
      </c>
      <c r="S45" s="27">
        <f t="shared" si="1"/>
        <v>0</v>
      </c>
    </row>
    <row r="46" spans="1:19" ht="20.100000000000001" customHeight="1" x14ac:dyDescent="0.25">
      <c r="A46" s="65"/>
      <c r="B46" s="66"/>
      <c r="C46" s="65"/>
      <c r="D46" s="66"/>
      <c r="E46" s="67"/>
      <c r="F46" s="67"/>
      <c r="G46" s="67"/>
      <c r="H46" s="67"/>
      <c r="I46" s="67"/>
      <c r="J46" s="67"/>
      <c r="K46" s="67"/>
      <c r="L46" s="67"/>
      <c r="M46" s="68"/>
      <c r="N46" s="69"/>
      <c r="O46" s="70"/>
      <c r="P46" s="71"/>
      <c r="Q46" s="13">
        <f t="shared" si="0"/>
        <v>0</v>
      </c>
      <c r="S46" s="27">
        <f t="shared" si="1"/>
        <v>0</v>
      </c>
    </row>
    <row r="47" spans="1:19" ht="20.100000000000001" customHeight="1" x14ac:dyDescent="0.25">
      <c r="A47" s="65"/>
      <c r="B47" s="66"/>
      <c r="C47" s="65"/>
      <c r="D47" s="66"/>
      <c r="E47" s="67"/>
      <c r="F47" s="67"/>
      <c r="G47" s="67"/>
      <c r="H47" s="67"/>
      <c r="I47" s="67"/>
      <c r="J47" s="67"/>
      <c r="K47" s="67"/>
      <c r="L47" s="67"/>
      <c r="M47" s="68"/>
      <c r="N47" s="69"/>
      <c r="O47" s="70"/>
      <c r="P47" s="71"/>
      <c r="Q47" s="13">
        <f t="shared" si="0"/>
        <v>0</v>
      </c>
      <c r="S47" s="27">
        <f t="shared" si="1"/>
        <v>0</v>
      </c>
    </row>
    <row r="48" spans="1:19" ht="20.100000000000001" customHeight="1" x14ac:dyDescent="0.25">
      <c r="A48" s="65"/>
      <c r="B48" s="66"/>
      <c r="C48" s="65"/>
      <c r="D48" s="66"/>
      <c r="E48" s="67"/>
      <c r="F48" s="67"/>
      <c r="G48" s="67"/>
      <c r="H48" s="67"/>
      <c r="I48" s="67"/>
      <c r="J48" s="67"/>
      <c r="K48" s="67"/>
      <c r="L48" s="67"/>
      <c r="M48" s="68"/>
      <c r="N48" s="69"/>
      <c r="O48" s="70"/>
      <c r="P48" s="71"/>
      <c r="Q48" s="13">
        <f t="shared" si="0"/>
        <v>0</v>
      </c>
      <c r="S48" s="27">
        <f t="shared" si="1"/>
        <v>0</v>
      </c>
    </row>
    <row r="49" spans="1:19" ht="20.100000000000001" customHeight="1" x14ac:dyDescent="0.25">
      <c r="A49" s="65"/>
      <c r="B49" s="66"/>
      <c r="C49" s="65"/>
      <c r="D49" s="66"/>
      <c r="E49" s="67"/>
      <c r="F49" s="67"/>
      <c r="G49" s="67"/>
      <c r="H49" s="67"/>
      <c r="I49" s="67"/>
      <c r="J49" s="67"/>
      <c r="K49" s="67"/>
      <c r="L49" s="67"/>
      <c r="M49" s="68"/>
      <c r="N49" s="69"/>
      <c r="O49" s="70"/>
      <c r="P49" s="71"/>
      <c r="Q49" s="13">
        <f t="shared" si="0"/>
        <v>0</v>
      </c>
      <c r="S49" s="27">
        <f t="shared" si="1"/>
        <v>0</v>
      </c>
    </row>
    <row r="50" spans="1:19" ht="20.100000000000001" customHeight="1" x14ac:dyDescent="0.25">
      <c r="A50" s="65"/>
      <c r="B50" s="66"/>
      <c r="C50" s="65"/>
      <c r="D50" s="66"/>
      <c r="E50" s="67"/>
      <c r="F50" s="67"/>
      <c r="G50" s="67"/>
      <c r="H50" s="67"/>
      <c r="I50" s="67"/>
      <c r="J50" s="67"/>
      <c r="K50" s="67"/>
      <c r="L50" s="67"/>
      <c r="M50" s="68"/>
      <c r="N50" s="69"/>
      <c r="O50" s="67"/>
      <c r="P50" s="67"/>
      <c r="Q50" s="13">
        <f t="shared" si="0"/>
        <v>0</v>
      </c>
      <c r="S50" s="27">
        <f t="shared" si="1"/>
        <v>0</v>
      </c>
    </row>
  </sheetData>
  <mergeCells count="284">
    <mergeCell ref="B4:D4"/>
    <mergeCell ref="F4:G4"/>
    <mergeCell ref="H4:I4"/>
    <mergeCell ref="J4:K4"/>
    <mergeCell ref="L4:M4"/>
    <mergeCell ref="N4:O4"/>
    <mergeCell ref="A1:O1"/>
    <mergeCell ref="A2:G2"/>
    <mergeCell ref="H2:O2"/>
    <mergeCell ref="B3:D3"/>
    <mergeCell ref="F3:G3"/>
    <mergeCell ref="H3:I3"/>
    <mergeCell ref="L3:M3"/>
    <mergeCell ref="N3:O3"/>
    <mergeCell ref="O7:P7"/>
    <mergeCell ref="A8:B8"/>
    <mergeCell ref="C8:D8"/>
    <mergeCell ref="E8:J8"/>
    <mergeCell ref="K8:L8"/>
    <mergeCell ref="M8:N8"/>
    <mergeCell ref="O8:P8"/>
    <mergeCell ref="B5:D5"/>
    <mergeCell ref="H5:I5"/>
    <mergeCell ref="J5:K5"/>
    <mergeCell ref="L5:M5"/>
    <mergeCell ref="N5:O5"/>
    <mergeCell ref="A7:B7"/>
    <mergeCell ref="C7:D7"/>
    <mergeCell ref="E7:J7"/>
    <mergeCell ref="K7:L7"/>
    <mergeCell ref="M7:N7"/>
    <mergeCell ref="F5:G5"/>
    <mergeCell ref="A10:B10"/>
    <mergeCell ref="C10:D10"/>
    <mergeCell ref="E10:J10"/>
    <mergeCell ref="K10:L10"/>
    <mergeCell ref="M10:N10"/>
    <mergeCell ref="O10:P10"/>
    <mergeCell ref="A9:B9"/>
    <mergeCell ref="C9:D9"/>
    <mergeCell ref="E9:J9"/>
    <mergeCell ref="K9:L9"/>
    <mergeCell ref="M9:N9"/>
    <mergeCell ref="O9:P9"/>
    <mergeCell ref="A12:B12"/>
    <mergeCell ref="C12:D12"/>
    <mergeCell ref="E12:J12"/>
    <mergeCell ref="K12:L12"/>
    <mergeCell ref="M12:N12"/>
    <mergeCell ref="O12:P12"/>
    <mergeCell ref="A11:B11"/>
    <mergeCell ref="C11:D11"/>
    <mergeCell ref="E11:J11"/>
    <mergeCell ref="K11:L11"/>
    <mergeCell ref="M11:N11"/>
    <mergeCell ref="O11:P11"/>
    <mergeCell ref="A14:B14"/>
    <mergeCell ref="C14:D14"/>
    <mergeCell ref="E14:J14"/>
    <mergeCell ref="K14:L14"/>
    <mergeCell ref="M14:N14"/>
    <mergeCell ref="O14:P14"/>
    <mergeCell ref="A13:B13"/>
    <mergeCell ref="C13:D13"/>
    <mergeCell ref="E13:J13"/>
    <mergeCell ref="K13:L13"/>
    <mergeCell ref="M13:N13"/>
    <mergeCell ref="O13:P13"/>
    <mergeCell ref="A16:B16"/>
    <mergeCell ref="C16:D16"/>
    <mergeCell ref="E16:J16"/>
    <mergeCell ref="K16:L16"/>
    <mergeCell ref="M16:N16"/>
    <mergeCell ref="O16:P16"/>
    <mergeCell ref="A15:B15"/>
    <mergeCell ref="C15:D15"/>
    <mergeCell ref="E15:J15"/>
    <mergeCell ref="K15:L15"/>
    <mergeCell ref="M15:N15"/>
    <mergeCell ref="O15:P15"/>
    <mergeCell ref="A18:B18"/>
    <mergeCell ref="C18:D18"/>
    <mergeCell ref="E18:J18"/>
    <mergeCell ref="K18:L18"/>
    <mergeCell ref="M18:N18"/>
    <mergeCell ref="O18:P18"/>
    <mergeCell ref="A17:B17"/>
    <mergeCell ref="C17:D17"/>
    <mergeCell ref="E17:J17"/>
    <mergeCell ref="K17:L17"/>
    <mergeCell ref="M17:N17"/>
    <mergeCell ref="O17:P17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O19:P19"/>
    <mergeCell ref="A22:B22"/>
    <mergeCell ref="C22:D22"/>
    <mergeCell ref="E22:J22"/>
    <mergeCell ref="K22:L22"/>
    <mergeCell ref="M22:N22"/>
    <mergeCell ref="O22:P22"/>
    <mergeCell ref="A21:B21"/>
    <mergeCell ref="C21:D21"/>
    <mergeCell ref="E21:J21"/>
    <mergeCell ref="K21:L21"/>
    <mergeCell ref="M21:N21"/>
    <mergeCell ref="O21:P21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O23:P23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5:P25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7:P27"/>
    <mergeCell ref="A30:B30"/>
    <mergeCell ref="C30:D30"/>
    <mergeCell ref="E30:J30"/>
    <mergeCell ref="K30:L30"/>
    <mergeCell ref="M30:N30"/>
    <mergeCell ref="O30:P30"/>
    <mergeCell ref="A29:B29"/>
    <mergeCell ref="C29:D29"/>
    <mergeCell ref="E29:J29"/>
    <mergeCell ref="K29:L29"/>
    <mergeCell ref="M29:N29"/>
    <mergeCell ref="O29:P29"/>
    <mergeCell ref="A32:B32"/>
    <mergeCell ref="C32:D32"/>
    <mergeCell ref="E32:J32"/>
    <mergeCell ref="K32:L32"/>
    <mergeCell ref="M32:N32"/>
    <mergeCell ref="O32:P32"/>
    <mergeCell ref="A31:B31"/>
    <mergeCell ref="C31:D31"/>
    <mergeCell ref="E31:J31"/>
    <mergeCell ref="K31:L31"/>
    <mergeCell ref="M31:N31"/>
    <mergeCell ref="O31:P31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3:P33"/>
    <mergeCell ref="A36:B36"/>
    <mergeCell ref="C36:D36"/>
    <mergeCell ref="E36:J36"/>
    <mergeCell ref="K36:L36"/>
    <mergeCell ref="M36:N36"/>
    <mergeCell ref="O36:P36"/>
    <mergeCell ref="A35:B35"/>
    <mergeCell ref="C35:D35"/>
    <mergeCell ref="E35:J35"/>
    <mergeCell ref="K35:L35"/>
    <mergeCell ref="M35:N35"/>
    <mergeCell ref="O35:P35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O37:P37"/>
    <mergeCell ref="A40:B40"/>
    <mergeCell ref="C40:D40"/>
    <mergeCell ref="E40:J40"/>
    <mergeCell ref="K40:L40"/>
    <mergeCell ref="M40:N40"/>
    <mergeCell ref="O40:P40"/>
    <mergeCell ref="A39:B39"/>
    <mergeCell ref="C39:D39"/>
    <mergeCell ref="E39:J39"/>
    <mergeCell ref="K39:L39"/>
    <mergeCell ref="M39:N39"/>
    <mergeCell ref="O39:P39"/>
    <mergeCell ref="A42:B42"/>
    <mergeCell ref="C42:D42"/>
    <mergeCell ref="E42:J42"/>
    <mergeCell ref="K42:L42"/>
    <mergeCell ref="M42:N42"/>
    <mergeCell ref="O42:P42"/>
    <mergeCell ref="A41:B41"/>
    <mergeCell ref="C41:D41"/>
    <mergeCell ref="E41:J41"/>
    <mergeCell ref="K41:L41"/>
    <mergeCell ref="M41:N41"/>
    <mergeCell ref="O41:P41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3:P43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5:P45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7:P4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50"/>
  <sheetViews>
    <sheetView zoomScale="90" zoomScaleNormal="90" workbookViewId="0">
      <selection activeCell="O13" sqref="O13:P13"/>
    </sheetView>
  </sheetViews>
  <sheetFormatPr defaultRowHeight="15" x14ac:dyDescent="0.25"/>
  <cols>
    <col min="9" max="9" width="11" bestFit="1" customWidth="1"/>
    <col min="18" max="18" width="11.7109375" customWidth="1"/>
    <col min="19" max="19" width="9.7109375" style="24" bestFit="1" customWidth="1"/>
  </cols>
  <sheetData>
    <row r="1" spans="1:19" ht="24" thickBot="1" x14ac:dyDescent="0.4">
      <c r="A1" s="87" t="s">
        <v>103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9" ht="18.75" x14ac:dyDescent="0.3">
      <c r="A2" s="88" t="s">
        <v>7</v>
      </c>
      <c r="B2" s="89"/>
      <c r="C2" s="89"/>
      <c r="D2" s="89"/>
      <c r="E2" s="89"/>
      <c r="F2" s="89"/>
      <c r="G2" s="90"/>
      <c r="H2" s="88" t="s">
        <v>17</v>
      </c>
      <c r="I2" s="89"/>
      <c r="J2" s="89"/>
      <c r="K2" s="89"/>
      <c r="L2" s="89"/>
      <c r="M2" s="89"/>
      <c r="N2" s="89"/>
      <c r="O2" s="89"/>
      <c r="P2" s="9"/>
      <c r="Q2" s="14">
        <f>MAX(Q8:Q50)+250</f>
        <v>8693</v>
      </c>
      <c r="R2" s="11"/>
      <c r="S2" s="25">
        <f>MAX(S8:S50)</f>
        <v>45425</v>
      </c>
    </row>
    <row r="3" spans="1:19" x14ac:dyDescent="0.25">
      <c r="A3" s="1" t="s">
        <v>8</v>
      </c>
      <c r="B3" s="82" t="s">
        <v>85</v>
      </c>
      <c r="C3" s="82"/>
      <c r="D3" s="82"/>
      <c r="E3" s="4" t="s">
        <v>11</v>
      </c>
      <c r="F3" s="82"/>
      <c r="G3" s="83"/>
      <c r="H3" s="91" t="s">
        <v>18</v>
      </c>
      <c r="I3" s="92"/>
      <c r="J3" s="21">
        <v>250</v>
      </c>
      <c r="K3" s="22" t="s">
        <v>37</v>
      </c>
      <c r="L3" s="92" t="s">
        <v>20</v>
      </c>
      <c r="M3" s="92"/>
      <c r="N3" s="82" t="s">
        <v>165</v>
      </c>
      <c r="O3" s="82"/>
      <c r="P3" s="10"/>
    </row>
    <row r="4" spans="1:19" x14ac:dyDescent="0.25">
      <c r="A4" s="1" t="s">
        <v>125</v>
      </c>
      <c r="B4" s="82"/>
      <c r="C4" s="82"/>
      <c r="D4" s="82"/>
      <c r="E4" s="4" t="s">
        <v>22</v>
      </c>
      <c r="F4" s="82">
        <v>2005</v>
      </c>
      <c r="G4" s="83"/>
      <c r="H4" s="91" t="s">
        <v>19</v>
      </c>
      <c r="I4" s="92"/>
      <c r="J4" s="82" t="s">
        <v>153</v>
      </c>
      <c r="K4" s="82"/>
      <c r="L4" s="92" t="s">
        <v>158</v>
      </c>
      <c r="M4" s="92"/>
      <c r="N4" s="82" t="s">
        <v>159</v>
      </c>
      <c r="O4" s="82"/>
      <c r="P4" s="10"/>
    </row>
    <row r="5" spans="1:19" ht="15.75" thickBot="1" x14ac:dyDescent="0.3">
      <c r="A5" s="3"/>
      <c r="B5" s="74"/>
      <c r="C5" s="74"/>
      <c r="D5" s="74"/>
      <c r="E5" s="8" t="s">
        <v>92</v>
      </c>
      <c r="F5" s="74" t="s">
        <v>102</v>
      </c>
      <c r="G5" s="81"/>
      <c r="H5" s="104"/>
      <c r="I5" s="97"/>
      <c r="J5" s="74"/>
      <c r="K5" s="74"/>
      <c r="L5" s="97" t="s">
        <v>28</v>
      </c>
      <c r="M5" s="97"/>
      <c r="N5" s="74" t="s">
        <v>166</v>
      </c>
      <c r="O5" s="74"/>
      <c r="P5" s="6"/>
      <c r="R5" s="12">
        <f>LOOKUP(2,1/(1-ISBLANK(K:K)),K:K)</f>
        <v>8443</v>
      </c>
    </row>
    <row r="6" spans="1:19" ht="9.9499999999999993" customHeight="1" x14ac:dyDescent="0.25"/>
    <row r="7" spans="1:19" s="7" customFormat="1" ht="30" customHeight="1" x14ac:dyDescent="0.25">
      <c r="A7" s="72" t="s">
        <v>12</v>
      </c>
      <c r="B7" s="73"/>
      <c r="C7" s="77" t="s">
        <v>24</v>
      </c>
      <c r="D7" s="78"/>
      <c r="E7" s="79" t="s">
        <v>25</v>
      </c>
      <c r="F7" s="80"/>
      <c r="G7" s="80"/>
      <c r="H7" s="80"/>
      <c r="I7" s="80"/>
      <c r="J7" s="80"/>
      <c r="K7" s="80" t="s">
        <v>127</v>
      </c>
      <c r="L7" s="80"/>
      <c r="M7" s="72" t="s">
        <v>14</v>
      </c>
      <c r="N7" s="73"/>
      <c r="O7" s="72" t="s">
        <v>26</v>
      </c>
      <c r="P7" s="73"/>
      <c r="S7" s="26"/>
    </row>
    <row r="8" spans="1:19" ht="20.100000000000001" customHeight="1" x14ac:dyDescent="0.25">
      <c r="A8" s="65">
        <v>45089</v>
      </c>
      <c r="B8" s="66"/>
      <c r="C8" s="65" t="s">
        <v>154</v>
      </c>
      <c r="D8" s="66"/>
      <c r="E8" s="67" t="s">
        <v>163</v>
      </c>
      <c r="F8" s="67"/>
      <c r="G8" s="67"/>
      <c r="H8" s="67"/>
      <c r="I8" s="67"/>
      <c r="J8" s="67"/>
      <c r="K8" s="67">
        <v>8084</v>
      </c>
      <c r="L8" s="67"/>
      <c r="M8" s="68" t="s">
        <v>164</v>
      </c>
      <c r="N8" s="69"/>
      <c r="O8" s="68"/>
      <c r="P8" s="69"/>
      <c r="Q8" s="13">
        <f>IF(C8="y",K8*1,0)</f>
        <v>8084</v>
      </c>
      <c r="S8" s="27">
        <f>IF(C8="y",A8*1,0)</f>
        <v>45089</v>
      </c>
    </row>
    <row r="9" spans="1:19" ht="20.100000000000001" customHeight="1" x14ac:dyDescent="0.25">
      <c r="A9" s="65" t="s">
        <v>195</v>
      </c>
      <c r="B9" s="66"/>
      <c r="C9" s="65" t="s">
        <v>196</v>
      </c>
      <c r="D9" s="66"/>
      <c r="E9" s="67" t="s">
        <v>197</v>
      </c>
      <c r="F9" s="67"/>
      <c r="G9" s="67"/>
      <c r="H9" s="67"/>
      <c r="I9" s="67"/>
      <c r="J9" s="67"/>
      <c r="K9" s="67"/>
      <c r="L9" s="67"/>
      <c r="M9" s="68" t="s">
        <v>164</v>
      </c>
      <c r="N9" s="69"/>
      <c r="O9" s="70">
        <v>8136</v>
      </c>
      <c r="P9" s="71"/>
      <c r="Q9" s="13">
        <f t="shared" ref="Q9:Q50" si="0">IF(C9="y",K9*1,0)</f>
        <v>0</v>
      </c>
      <c r="S9" s="27">
        <f>IF(C9="y",A9*1,0)</f>
        <v>0</v>
      </c>
    </row>
    <row r="10" spans="1:19" ht="20.100000000000001" customHeight="1" x14ac:dyDescent="0.25">
      <c r="A10" s="65">
        <v>45252</v>
      </c>
      <c r="B10" s="66"/>
      <c r="C10" s="65" t="s">
        <v>196</v>
      </c>
      <c r="D10" s="66"/>
      <c r="E10" s="67" t="s">
        <v>224</v>
      </c>
      <c r="F10" s="67"/>
      <c r="G10" s="67"/>
      <c r="H10" s="67"/>
      <c r="I10" s="67"/>
      <c r="J10" s="67"/>
      <c r="K10" s="67"/>
      <c r="L10" s="67"/>
      <c r="M10" s="68" t="s">
        <v>164</v>
      </c>
      <c r="N10" s="69"/>
      <c r="O10" s="70">
        <v>8285</v>
      </c>
      <c r="P10" s="71"/>
      <c r="Q10" s="13">
        <f t="shared" si="0"/>
        <v>0</v>
      </c>
      <c r="S10" s="27">
        <f t="shared" ref="S10:S50" si="1">IF(C10="y",A10*1,0)</f>
        <v>0</v>
      </c>
    </row>
    <row r="11" spans="1:19" ht="20.100000000000001" customHeight="1" x14ac:dyDescent="0.25">
      <c r="A11" s="65" t="s">
        <v>238</v>
      </c>
      <c r="B11" s="66"/>
      <c r="C11" s="65" t="s">
        <v>230</v>
      </c>
      <c r="D11" s="66"/>
      <c r="E11" s="67" t="s">
        <v>239</v>
      </c>
      <c r="F11" s="67"/>
      <c r="G11" s="67"/>
      <c r="H11" s="67"/>
      <c r="I11" s="67"/>
      <c r="J11" s="67"/>
      <c r="K11" s="67">
        <v>8307</v>
      </c>
      <c r="L11" s="67"/>
      <c r="M11" s="68" t="s">
        <v>227</v>
      </c>
      <c r="N11" s="69"/>
      <c r="O11" s="70"/>
      <c r="P11" s="71"/>
      <c r="Q11" s="13">
        <f t="shared" si="0"/>
        <v>0</v>
      </c>
      <c r="S11" s="27">
        <f t="shared" si="1"/>
        <v>0</v>
      </c>
    </row>
    <row r="12" spans="1:19" ht="20.100000000000001" customHeight="1" x14ac:dyDescent="0.25">
      <c r="A12" s="65">
        <v>45306</v>
      </c>
      <c r="B12" s="66"/>
      <c r="C12" s="65" t="s">
        <v>230</v>
      </c>
      <c r="D12" s="66"/>
      <c r="E12" s="67" t="s">
        <v>225</v>
      </c>
      <c r="F12" s="67"/>
      <c r="G12" s="67"/>
      <c r="H12" s="67"/>
      <c r="I12" s="67"/>
      <c r="J12" s="67"/>
      <c r="K12" s="67">
        <v>8346</v>
      </c>
      <c r="L12" s="67"/>
      <c r="M12" s="68" t="s">
        <v>227</v>
      </c>
      <c r="N12" s="69"/>
      <c r="O12" s="70"/>
      <c r="P12" s="71"/>
      <c r="Q12" s="13">
        <f t="shared" si="0"/>
        <v>0</v>
      </c>
      <c r="S12" s="27">
        <f t="shared" si="1"/>
        <v>0</v>
      </c>
    </row>
    <row r="13" spans="1:19" ht="20.100000000000001" customHeight="1" x14ac:dyDescent="0.25">
      <c r="A13" s="65">
        <v>45343</v>
      </c>
      <c r="B13" s="66"/>
      <c r="C13" s="65" t="s">
        <v>230</v>
      </c>
      <c r="D13" s="66"/>
      <c r="E13" s="67" t="s">
        <v>254</v>
      </c>
      <c r="F13" s="67"/>
      <c r="G13" s="67"/>
      <c r="H13" s="67"/>
      <c r="I13" s="67"/>
      <c r="J13" s="67"/>
      <c r="K13" s="67">
        <v>8358</v>
      </c>
      <c r="L13" s="67"/>
      <c r="M13" s="68" t="s">
        <v>227</v>
      </c>
      <c r="N13" s="69"/>
      <c r="O13" s="70" t="s">
        <v>255</v>
      </c>
      <c r="P13" s="71"/>
      <c r="Q13" s="13">
        <f t="shared" si="0"/>
        <v>0</v>
      </c>
      <c r="S13" s="27">
        <f t="shared" si="1"/>
        <v>0</v>
      </c>
    </row>
    <row r="14" spans="1:19" ht="20.100000000000001" customHeight="1" x14ac:dyDescent="0.25">
      <c r="A14" s="65">
        <v>45425</v>
      </c>
      <c r="B14" s="66"/>
      <c r="C14" s="65" t="s">
        <v>243</v>
      </c>
      <c r="D14" s="66"/>
      <c r="E14" s="67" t="s">
        <v>277</v>
      </c>
      <c r="F14" s="67"/>
      <c r="G14" s="67"/>
      <c r="H14" s="67"/>
      <c r="I14" s="67"/>
      <c r="J14" s="67"/>
      <c r="K14" s="67">
        <v>8443</v>
      </c>
      <c r="L14" s="67"/>
      <c r="M14" s="68" t="s">
        <v>227</v>
      </c>
      <c r="N14" s="69"/>
      <c r="O14" s="70"/>
      <c r="P14" s="71"/>
      <c r="Q14" s="13">
        <f t="shared" si="0"/>
        <v>8443</v>
      </c>
      <c r="S14" s="27">
        <f t="shared" si="1"/>
        <v>45425</v>
      </c>
    </row>
    <row r="15" spans="1:19" ht="20.100000000000001" customHeight="1" x14ac:dyDescent="0.25">
      <c r="A15" s="65"/>
      <c r="B15" s="66"/>
      <c r="C15" s="65"/>
      <c r="D15" s="66"/>
      <c r="E15" s="67"/>
      <c r="F15" s="67"/>
      <c r="G15" s="67"/>
      <c r="H15" s="67"/>
      <c r="I15" s="67"/>
      <c r="J15" s="67"/>
      <c r="K15" s="67"/>
      <c r="L15" s="67"/>
      <c r="M15" s="68"/>
      <c r="N15" s="69"/>
      <c r="O15" s="70"/>
      <c r="P15" s="71"/>
      <c r="Q15" s="13">
        <f t="shared" si="0"/>
        <v>0</v>
      </c>
      <c r="S15" s="27">
        <f t="shared" si="1"/>
        <v>0</v>
      </c>
    </row>
    <row r="16" spans="1:19" ht="20.100000000000001" customHeight="1" x14ac:dyDescent="0.25">
      <c r="A16" s="65"/>
      <c r="B16" s="66"/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69"/>
      <c r="O16" s="70"/>
      <c r="P16" s="71"/>
      <c r="Q16" s="13">
        <f t="shared" si="0"/>
        <v>0</v>
      </c>
      <c r="S16" s="27">
        <f t="shared" si="1"/>
        <v>0</v>
      </c>
    </row>
    <row r="17" spans="1:19" ht="20.100000000000001" customHeight="1" x14ac:dyDescent="0.25">
      <c r="A17" s="65"/>
      <c r="B17" s="66"/>
      <c r="C17" s="65"/>
      <c r="D17" s="66"/>
      <c r="E17" s="67"/>
      <c r="F17" s="67"/>
      <c r="G17" s="67"/>
      <c r="H17" s="67"/>
      <c r="I17" s="67"/>
      <c r="J17" s="67"/>
      <c r="K17" s="67"/>
      <c r="L17" s="67"/>
      <c r="M17" s="68"/>
      <c r="N17" s="69"/>
      <c r="O17" s="70"/>
      <c r="P17" s="71"/>
      <c r="Q17" s="13">
        <f t="shared" si="0"/>
        <v>0</v>
      </c>
      <c r="S17" s="27">
        <f t="shared" si="1"/>
        <v>0</v>
      </c>
    </row>
    <row r="18" spans="1:19" ht="20.100000000000001" customHeight="1" x14ac:dyDescent="0.25">
      <c r="A18" s="65"/>
      <c r="B18" s="66"/>
      <c r="C18" s="65"/>
      <c r="D18" s="66"/>
      <c r="E18" s="67"/>
      <c r="F18" s="67"/>
      <c r="G18" s="67"/>
      <c r="H18" s="67"/>
      <c r="I18" s="67"/>
      <c r="J18" s="67"/>
      <c r="K18" s="67"/>
      <c r="L18" s="67"/>
      <c r="M18" s="68"/>
      <c r="N18" s="69"/>
      <c r="O18" s="70"/>
      <c r="P18" s="71"/>
      <c r="Q18" s="13">
        <f t="shared" si="0"/>
        <v>0</v>
      </c>
      <c r="S18" s="27">
        <f t="shared" si="1"/>
        <v>0</v>
      </c>
    </row>
    <row r="19" spans="1:19" ht="20.100000000000001" customHeight="1" x14ac:dyDescent="0.25">
      <c r="A19" s="65"/>
      <c r="B19" s="66"/>
      <c r="C19" s="65"/>
      <c r="D19" s="66"/>
      <c r="E19" s="67"/>
      <c r="F19" s="67"/>
      <c r="G19" s="67"/>
      <c r="H19" s="67"/>
      <c r="I19" s="67"/>
      <c r="J19" s="67"/>
      <c r="K19" s="67"/>
      <c r="L19" s="67"/>
      <c r="M19" s="68"/>
      <c r="N19" s="69"/>
      <c r="O19" s="70"/>
      <c r="P19" s="71"/>
      <c r="Q19" s="13">
        <f t="shared" si="0"/>
        <v>0</v>
      </c>
      <c r="S19" s="27">
        <f t="shared" si="1"/>
        <v>0</v>
      </c>
    </row>
    <row r="20" spans="1:19" ht="20.100000000000001" customHeight="1" x14ac:dyDescent="0.25">
      <c r="A20" s="65"/>
      <c r="B20" s="66"/>
      <c r="C20" s="65"/>
      <c r="D20" s="66"/>
      <c r="E20" s="67"/>
      <c r="F20" s="67"/>
      <c r="G20" s="67"/>
      <c r="H20" s="67"/>
      <c r="I20" s="67"/>
      <c r="J20" s="67"/>
      <c r="K20" s="67"/>
      <c r="L20" s="67"/>
      <c r="M20" s="68"/>
      <c r="N20" s="69"/>
      <c r="O20" s="70"/>
      <c r="P20" s="71"/>
      <c r="Q20" s="13">
        <f t="shared" si="0"/>
        <v>0</v>
      </c>
      <c r="S20" s="27">
        <f t="shared" si="1"/>
        <v>0</v>
      </c>
    </row>
    <row r="21" spans="1:19" ht="20.100000000000001" customHeight="1" x14ac:dyDescent="0.25">
      <c r="A21" s="65"/>
      <c r="B21" s="66"/>
      <c r="C21" s="65"/>
      <c r="D21" s="66"/>
      <c r="E21" s="67"/>
      <c r="F21" s="67"/>
      <c r="G21" s="67"/>
      <c r="H21" s="67"/>
      <c r="I21" s="67"/>
      <c r="J21" s="67"/>
      <c r="K21" s="67"/>
      <c r="L21" s="67"/>
      <c r="M21" s="68"/>
      <c r="N21" s="69"/>
      <c r="O21" s="70"/>
      <c r="P21" s="71"/>
      <c r="Q21" s="13">
        <f t="shared" si="0"/>
        <v>0</v>
      </c>
      <c r="S21" s="27">
        <f t="shared" si="1"/>
        <v>0</v>
      </c>
    </row>
    <row r="22" spans="1:19" ht="20.100000000000001" customHeight="1" x14ac:dyDescent="0.25">
      <c r="A22" s="65"/>
      <c r="B22" s="66"/>
      <c r="C22" s="65"/>
      <c r="D22" s="66"/>
      <c r="E22" s="67"/>
      <c r="F22" s="67"/>
      <c r="G22" s="67"/>
      <c r="H22" s="67"/>
      <c r="I22" s="67"/>
      <c r="J22" s="67"/>
      <c r="K22" s="67"/>
      <c r="L22" s="67"/>
      <c r="M22" s="68"/>
      <c r="N22" s="69"/>
      <c r="O22" s="70"/>
      <c r="P22" s="71"/>
      <c r="Q22" s="13">
        <f t="shared" si="0"/>
        <v>0</v>
      </c>
      <c r="S22" s="27">
        <f t="shared" si="1"/>
        <v>0</v>
      </c>
    </row>
    <row r="23" spans="1:19" ht="20.100000000000001" customHeight="1" x14ac:dyDescent="0.25">
      <c r="A23" s="65"/>
      <c r="B23" s="66"/>
      <c r="C23" s="65"/>
      <c r="D23" s="66"/>
      <c r="E23" s="67"/>
      <c r="F23" s="67"/>
      <c r="G23" s="67"/>
      <c r="H23" s="67"/>
      <c r="I23" s="67"/>
      <c r="J23" s="67"/>
      <c r="K23" s="67"/>
      <c r="L23" s="67"/>
      <c r="M23" s="68"/>
      <c r="N23" s="69"/>
      <c r="O23" s="70"/>
      <c r="P23" s="71"/>
      <c r="Q23" s="13">
        <f t="shared" si="0"/>
        <v>0</v>
      </c>
      <c r="S23" s="27">
        <f t="shared" si="1"/>
        <v>0</v>
      </c>
    </row>
    <row r="24" spans="1:19" ht="20.100000000000001" customHeight="1" x14ac:dyDescent="0.25">
      <c r="A24" s="65"/>
      <c r="B24" s="66"/>
      <c r="C24" s="65"/>
      <c r="D24" s="66"/>
      <c r="E24" s="67"/>
      <c r="F24" s="67"/>
      <c r="G24" s="67"/>
      <c r="H24" s="67"/>
      <c r="I24" s="67"/>
      <c r="J24" s="67"/>
      <c r="K24" s="67"/>
      <c r="L24" s="67"/>
      <c r="M24" s="68"/>
      <c r="N24" s="69"/>
      <c r="O24" s="70"/>
      <c r="P24" s="71"/>
      <c r="Q24" s="13">
        <f t="shared" si="0"/>
        <v>0</v>
      </c>
      <c r="S24" s="27">
        <f t="shared" si="1"/>
        <v>0</v>
      </c>
    </row>
    <row r="25" spans="1:19" ht="20.100000000000001" customHeight="1" x14ac:dyDescent="0.25">
      <c r="A25" s="65"/>
      <c r="B25" s="66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8"/>
      <c r="N25" s="69"/>
      <c r="O25" s="70"/>
      <c r="P25" s="71"/>
      <c r="Q25" s="13">
        <f t="shared" si="0"/>
        <v>0</v>
      </c>
      <c r="S25" s="27">
        <f t="shared" si="1"/>
        <v>0</v>
      </c>
    </row>
    <row r="26" spans="1:19" ht="20.100000000000001" customHeight="1" x14ac:dyDescent="0.25">
      <c r="A26" s="65"/>
      <c r="B26" s="66"/>
      <c r="C26" s="65"/>
      <c r="D26" s="66"/>
      <c r="E26" s="67"/>
      <c r="F26" s="67"/>
      <c r="G26" s="67"/>
      <c r="H26" s="67"/>
      <c r="I26" s="67"/>
      <c r="J26" s="67"/>
      <c r="K26" s="67"/>
      <c r="L26" s="67"/>
      <c r="M26" s="68"/>
      <c r="N26" s="69"/>
      <c r="O26" s="70"/>
      <c r="P26" s="71"/>
      <c r="Q26" s="13">
        <f t="shared" si="0"/>
        <v>0</v>
      </c>
      <c r="S26" s="27">
        <f t="shared" si="1"/>
        <v>0</v>
      </c>
    </row>
    <row r="27" spans="1:19" ht="20.100000000000001" customHeight="1" x14ac:dyDescent="0.25">
      <c r="A27" s="65"/>
      <c r="B27" s="66"/>
      <c r="C27" s="65"/>
      <c r="D27" s="66"/>
      <c r="E27" s="67"/>
      <c r="F27" s="67"/>
      <c r="G27" s="67"/>
      <c r="H27" s="67"/>
      <c r="I27" s="67"/>
      <c r="J27" s="67"/>
      <c r="K27" s="67"/>
      <c r="L27" s="67"/>
      <c r="M27" s="68"/>
      <c r="N27" s="69"/>
      <c r="O27" s="70"/>
      <c r="P27" s="71"/>
      <c r="Q27" s="13">
        <f t="shared" si="0"/>
        <v>0</v>
      </c>
      <c r="S27" s="27">
        <f t="shared" si="1"/>
        <v>0</v>
      </c>
    </row>
    <row r="28" spans="1:19" ht="20.100000000000001" customHeight="1" x14ac:dyDescent="0.25">
      <c r="A28" s="65"/>
      <c r="B28" s="66"/>
      <c r="C28" s="65"/>
      <c r="D28" s="66"/>
      <c r="E28" s="67"/>
      <c r="F28" s="67"/>
      <c r="G28" s="67"/>
      <c r="H28" s="67"/>
      <c r="I28" s="67"/>
      <c r="J28" s="67"/>
      <c r="K28" s="67"/>
      <c r="L28" s="67"/>
      <c r="M28" s="68"/>
      <c r="N28" s="69"/>
      <c r="O28" s="70"/>
      <c r="P28" s="71"/>
      <c r="Q28" s="13">
        <f t="shared" si="0"/>
        <v>0</v>
      </c>
      <c r="S28" s="27">
        <f t="shared" si="1"/>
        <v>0</v>
      </c>
    </row>
    <row r="29" spans="1:19" ht="20.100000000000001" customHeight="1" x14ac:dyDescent="0.25">
      <c r="A29" s="65"/>
      <c r="B29" s="66"/>
      <c r="C29" s="65"/>
      <c r="D29" s="66"/>
      <c r="E29" s="67"/>
      <c r="F29" s="67"/>
      <c r="G29" s="67"/>
      <c r="H29" s="67"/>
      <c r="I29" s="67"/>
      <c r="J29" s="67"/>
      <c r="K29" s="67"/>
      <c r="L29" s="67"/>
      <c r="M29" s="68"/>
      <c r="N29" s="69"/>
      <c r="O29" s="70"/>
      <c r="P29" s="71"/>
      <c r="Q29" s="13">
        <f t="shared" si="0"/>
        <v>0</v>
      </c>
      <c r="S29" s="27">
        <f t="shared" si="1"/>
        <v>0</v>
      </c>
    </row>
    <row r="30" spans="1:19" ht="20.100000000000001" customHeight="1" x14ac:dyDescent="0.25">
      <c r="A30" s="65"/>
      <c r="B30" s="66"/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8"/>
      <c r="N30" s="69"/>
      <c r="O30" s="70"/>
      <c r="P30" s="71"/>
      <c r="Q30" s="13">
        <f t="shared" si="0"/>
        <v>0</v>
      </c>
      <c r="S30" s="27">
        <f t="shared" si="1"/>
        <v>0</v>
      </c>
    </row>
    <row r="31" spans="1:19" ht="20.100000000000001" customHeight="1" x14ac:dyDescent="0.25">
      <c r="A31" s="65"/>
      <c r="B31" s="66"/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8"/>
      <c r="N31" s="69"/>
      <c r="O31" s="70"/>
      <c r="P31" s="71"/>
      <c r="Q31" s="13">
        <f t="shared" si="0"/>
        <v>0</v>
      </c>
      <c r="S31" s="27">
        <f t="shared" si="1"/>
        <v>0</v>
      </c>
    </row>
    <row r="32" spans="1:19" ht="20.100000000000001" customHeight="1" x14ac:dyDescent="0.25">
      <c r="A32" s="65"/>
      <c r="B32" s="66"/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8"/>
      <c r="N32" s="69"/>
      <c r="O32" s="70"/>
      <c r="P32" s="71"/>
      <c r="Q32" s="13">
        <f t="shared" si="0"/>
        <v>0</v>
      </c>
      <c r="S32" s="27">
        <f t="shared" si="1"/>
        <v>0</v>
      </c>
    </row>
    <row r="33" spans="1:19" ht="20.100000000000001" customHeight="1" x14ac:dyDescent="0.25">
      <c r="A33" s="65"/>
      <c r="B33" s="66"/>
      <c r="C33" s="65"/>
      <c r="D33" s="66"/>
      <c r="E33" s="67"/>
      <c r="F33" s="67"/>
      <c r="G33" s="67"/>
      <c r="H33" s="67"/>
      <c r="I33" s="67"/>
      <c r="J33" s="67"/>
      <c r="K33" s="67"/>
      <c r="L33" s="67"/>
      <c r="M33" s="68"/>
      <c r="N33" s="69"/>
      <c r="O33" s="70"/>
      <c r="P33" s="71"/>
      <c r="Q33" s="13">
        <f t="shared" si="0"/>
        <v>0</v>
      </c>
      <c r="S33" s="27">
        <f t="shared" si="1"/>
        <v>0</v>
      </c>
    </row>
    <row r="34" spans="1:19" ht="20.100000000000001" customHeight="1" x14ac:dyDescent="0.25">
      <c r="A34" s="65"/>
      <c r="B34" s="66"/>
      <c r="C34" s="65"/>
      <c r="D34" s="66"/>
      <c r="E34" s="67"/>
      <c r="F34" s="67"/>
      <c r="G34" s="67"/>
      <c r="H34" s="67"/>
      <c r="I34" s="67"/>
      <c r="J34" s="67"/>
      <c r="K34" s="67"/>
      <c r="L34" s="67"/>
      <c r="M34" s="68"/>
      <c r="N34" s="69"/>
      <c r="O34" s="70"/>
      <c r="P34" s="71"/>
      <c r="Q34" s="13">
        <f t="shared" si="0"/>
        <v>0</v>
      </c>
      <c r="S34" s="27">
        <f t="shared" si="1"/>
        <v>0</v>
      </c>
    </row>
    <row r="35" spans="1:19" ht="20.100000000000001" customHeight="1" x14ac:dyDescent="0.25">
      <c r="A35" s="65"/>
      <c r="B35" s="66"/>
      <c r="C35" s="65"/>
      <c r="D35" s="66"/>
      <c r="E35" s="67"/>
      <c r="F35" s="67"/>
      <c r="G35" s="67"/>
      <c r="H35" s="67"/>
      <c r="I35" s="67"/>
      <c r="J35" s="67"/>
      <c r="K35" s="67"/>
      <c r="L35" s="67"/>
      <c r="M35" s="68"/>
      <c r="N35" s="69"/>
      <c r="O35" s="70"/>
      <c r="P35" s="71"/>
      <c r="Q35" s="13">
        <f t="shared" si="0"/>
        <v>0</v>
      </c>
      <c r="S35" s="27">
        <f t="shared" si="1"/>
        <v>0</v>
      </c>
    </row>
    <row r="36" spans="1:19" ht="20.100000000000001" customHeight="1" x14ac:dyDescent="0.25">
      <c r="A36" s="65"/>
      <c r="B36" s="66"/>
      <c r="C36" s="65"/>
      <c r="D36" s="66"/>
      <c r="E36" s="67"/>
      <c r="F36" s="67"/>
      <c r="G36" s="67"/>
      <c r="H36" s="67"/>
      <c r="I36" s="67"/>
      <c r="J36" s="67"/>
      <c r="K36" s="67"/>
      <c r="L36" s="67"/>
      <c r="M36" s="68"/>
      <c r="N36" s="69"/>
      <c r="O36" s="70"/>
      <c r="P36" s="71"/>
      <c r="Q36" s="13">
        <f t="shared" si="0"/>
        <v>0</v>
      </c>
      <c r="S36" s="27">
        <f t="shared" si="1"/>
        <v>0</v>
      </c>
    </row>
    <row r="37" spans="1:19" ht="20.100000000000001" customHeight="1" x14ac:dyDescent="0.25">
      <c r="A37" s="65"/>
      <c r="B37" s="66"/>
      <c r="C37" s="65"/>
      <c r="D37" s="66"/>
      <c r="E37" s="67"/>
      <c r="F37" s="67"/>
      <c r="G37" s="67"/>
      <c r="H37" s="67"/>
      <c r="I37" s="67"/>
      <c r="J37" s="67"/>
      <c r="K37" s="67"/>
      <c r="L37" s="67"/>
      <c r="M37" s="68"/>
      <c r="N37" s="69"/>
      <c r="O37" s="70"/>
      <c r="P37" s="71"/>
      <c r="Q37" s="13">
        <f t="shared" si="0"/>
        <v>0</v>
      </c>
      <c r="S37" s="27">
        <f t="shared" si="1"/>
        <v>0</v>
      </c>
    </row>
    <row r="38" spans="1:19" ht="20.100000000000001" customHeight="1" x14ac:dyDescent="0.25">
      <c r="A38" s="65"/>
      <c r="B38" s="66"/>
      <c r="C38" s="65"/>
      <c r="D38" s="66"/>
      <c r="E38" s="67"/>
      <c r="F38" s="67"/>
      <c r="G38" s="67"/>
      <c r="H38" s="67"/>
      <c r="I38" s="67"/>
      <c r="J38" s="67"/>
      <c r="K38" s="67"/>
      <c r="L38" s="67"/>
      <c r="M38" s="68"/>
      <c r="N38" s="69"/>
      <c r="O38" s="70"/>
      <c r="P38" s="71"/>
      <c r="Q38" s="13">
        <f t="shared" si="0"/>
        <v>0</v>
      </c>
      <c r="S38" s="27">
        <f t="shared" si="1"/>
        <v>0</v>
      </c>
    </row>
    <row r="39" spans="1:19" ht="20.100000000000001" customHeight="1" x14ac:dyDescent="0.25">
      <c r="A39" s="65"/>
      <c r="B39" s="66"/>
      <c r="C39" s="65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69"/>
      <c r="O39" s="70"/>
      <c r="P39" s="71"/>
      <c r="Q39" s="13">
        <f t="shared" si="0"/>
        <v>0</v>
      </c>
      <c r="S39" s="27">
        <f t="shared" si="1"/>
        <v>0</v>
      </c>
    </row>
    <row r="40" spans="1:19" ht="20.100000000000001" customHeight="1" x14ac:dyDescent="0.25">
      <c r="A40" s="65"/>
      <c r="B40" s="66"/>
      <c r="C40" s="65"/>
      <c r="D40" s="66"/>
      <c r="E40" s="67"/>
      <c r="F40" s="67"/>
      <c r="G40" s="67"/>
      <c r="H40" s="67"/>
      <c r="I40" s="67"/>
      <c r="J40" s="67"/>
      <c r="K40" s="67"/>
      <c r="L40" s="67"/>
      <c r="M40" s="68"/>
      <c r="N40" s="69"/>
      <c r="O40" s="70"/>
      <c r="P40" s="71"/>
      <c r="Q40" s="13">
        <f t="shared" si="0"/>
        <v>0</v>
      </c>
      <c r="S40" s="27">
        <f t="shared" si="1"/>
        <v>0</v>
      </c>
    </row>
    <row r="41" spans="1:19" ht="20.100000000000001" customHeight="1" x14ac:dyDescent="0.25">
      <c r="A41" s="65"/>
      <c r="B41" s="66"/>
      <c r="C41" s="65"/>
      <c r="D41" s="66"/>
      <c r="E41" s="67"/>
      <c r="F41" s="67"/>
      <c r="G41" s="67"/>
      <c r="H41" s="67"/>
      <c r="I41" s="67"/>
      <c r="J41" s="67"/>
      <c r="K41" s="67"/>
      <c r="L41" s="67"/>
      <c r="M41" s="68"/>
      <c r="N41" s="69"/>
      <c r="O41" s="70"/>
      <c r="P41" s="71"/>
      <c r="Q41" s="13">
        <f t="shared" si="0"/>
        <v>0</v>
      </c>
      <c r="S41" s="27">
        <f t="shared" si="1"/>
        <v>0</v>
      </c>
    </row>
    <row r="42" spans="1:19" ht="20.100000000000001" customHeight="1" x14ac:dyDescent="0.25">
      <c r="A42" s="65"/>
      <c r="B42" s="66"/>
      <c r="C42" s="65"/>
      <c r="D42" s="66"/>
      <c r="E42" s="67"/>
      <c r="F42" s="67"/>
      <c r="G42" s="67"/>
      <c r="H42" s="67"/>
      <c r="I42" s="67"/>
      <c r="J42" s="67"/>
      <c r="K42" s="67"/>
      <c r="L42" s="67"/>
      <c r="M42" s="68"/>
      <c r="N42" s="69"/>
      <c r="O42" s="70"/>
      <c r="P42" s="71"/>
      <c r="Q42" s="13">
        <f t="shared" si="0"/>
        <v>0</v>
      </c>
      <c r="S42" s="27">
        <f t="shared" si="1"/>
        <v>0</v>
      </c>
    </row>
    <row r="43" spans="1:19" ht="20.100000000000001" customHeight="1" x14ac:dyDescent="0.25">
      <c r="A43" s="65"/>
      <c r="B43" s="66"/>
      <c r="C43" s="65"/>
      <c r="D43" s="66"/>
      <c r="E43" s="67"/>
      <c r="F43" s="67"/>
      <c r="G43" s="67"/>
      <c r="H43" s="67"/>
      <c r="I43" s="67"/>
      <c r="J43" s="67"/>
      <c r="K43" s="67"/>
      <c r="L43" s="67"/>
      <c r="M43" s="68"/>
      <c r="N43" s="69"/>
      <c r="O43" s="70"/>
      <c r="P43" s="71"/>
      <c r="Q43" s="13">
        <f t="shared" si="0"/>
        <v>0</v>
      </c>
      <c r="S43" s="27">
        <f t="shared" si="1"/>
        <v>0</v>
      </c>
    </row>
    <row r="44" spans="1:19" ht="20.100000000000001" customHeight="1" x14ac:dyDescent="0.25">
      <c r="A44" s="65"/>
      <c r="B44" s="66"/>
      <c r="C44" s="65"/>
      <c r="D44" s="66"/>
      <c r="E44" s="67"/>
      <c r="F44" s="67"/>
      <c r="G44" s="67"/>
      <c r="H44" s="67"/>
      <c r="I44" s="67"/>
      <c r="J44" s="67"/>
      <c r="K44" s="67"/>
      <c r="L44" s="67"/>
      <c r="M44" s="68"/>
      <c r="N44" s="69"/>
      <c r="O44" s="70"/>
      <c r="P44" s="71"/>
      <c r="Q44" s="13">
        <f t="shared" si="0"/>
        <v>0</v>
      </c>
      <c r="S44" s="27">
        <f t="shared" si="1"/>
        <v>0</v>
      </c>
    </row>
    <row r="45" spans="1:19" ht="20.100000000000001" customHeight="1" x14ac:dyDescent="0.25">
      <c r="A45" s="65"/>
      <c r="B45" s="66"/>
      <c r="C45" s="65"/>
      <c r="D45" s="66"/>
      <c r="E45" s="67"/>
      <c r="F45" s="67"/>
      <c r="G45" s="67"/>
      <c r="H45" s="67"/>
      <c r="I45" s="67"/>
      <c r="J45" s="67"/>
      <c r="K45" s="67"/>
      <c r="L45" s="67"/>
      <c r="M45" s="68"/>
      <c r="N45" s="69"/>
      <c r="O45" s="70"/>
      <c r="P45" s="71"/>
      <c r="Q45" s="13">
        <f t="shared" si="0"/>
        <v>0</v>
      </c>
      <c r="S45" s="27">
        <f t="shared" si="1"/>
        <v>0</v>
      </c>
    </row>
    <row r="46" spans="1:19" ht="20.100000000000001" customHeight="1" x14ac:dyDescent="0.25">
      <c r="A46" s="65"/>
      <c r="B46" s="66"/>
      <c r="C46" s="65"/>
      <c r="D46" s="66"/>
      <c r="E46" s="67"/>
      <c r="F46" s="67"/>
      <c r="G46" s="67"/>
      <c r="H46" s="67"/>
      <c r="I46" s="67"/>
      <c r="J46" s="67"/>
      <c r="K46" s="67"/>
      <c r="L46" s="67"/>
      <c r="M46" s="68"/>
      <c r="N46" s="69"/>
      <c r="O46" s="70"/>
      <c r="P46" s="71"/>
      <c r="Q46" s="13">
        <f t="shared" si="0"/>
        <v>0</v>
      </c>
      <c r="S46" s="27">
        <f t="shared" si="1"/>
        <v>0</v>
      </c>
    </row>
    <row r="47" spans="1:19" ht="20.100000000000001" customHeight="1" x14ac:dyDescent="0.25">
      <c r="A47" s="65"/>
      <c r="B47" s="66"/>
      <c r="C47" s="65"/>
      <c r="D47" s="66"/>
      <c r="E47" s="67"/>
      <c r="F47" s="67"/>
      <c r="G47" s="67"/>
      <c r="H47" s="67"/>
      <c r="I47" s="67"/>
      <c r="J47" s="67"/>
      <c r="K47" s="67"/>
      <c r="L47" s="67"/>
      <c r="M47" s="68"/>
      <c r="N47" s="69"/>
      <c r="O47" s="70"/>
      <c r="P47" s="71"/>
      <c r="Q47" s="13">
        <f t="shared" si="0"/>
        <v>0</v>
      </c>
      <c r="S47" s="27">
        <f t="shared" si="1"/>
        <v>0</v>
      </c>
    </row>
    <row r="48" spans="1:19" ht="20.100000000000001" customHeight="1" x14ac:dyDescent="0.25">
      <c r="A48" s="65"/>
      <c r="B48" s="66"/>
      <c r="C48" s="65"/>
      <c r="D48" s="66"/>
      <c r="E48" s="67"/>
      <c r="F48" s="67"/>
      <c r="G48" s="67"/>
      <c r="H48" s="67"/>
      <c r="I48" s="67"/>
      <c r="J48" s="67"/>
      <c r="K48" s="67"/>
      <c r="L48" s="67"/>
      <c r="M48" s="68"/>
      <c r="N48" s="69"/>
      <c r="O48" s="70"/>
      <c r="P48" s="71"/>
      <c r="Q48" s="13">
        <f t="shared" si="0"/>
        <v>0</v>
      </c>
      <c r="S48" s="27">
        <f t="shared" si="1"/>
        <v>0</v>
      </c>
    </row>
    <row r="49" spans="1:19" ht="20.100000000000001" customHeight="1" x14ac:dyDescent="0.25">
      <c r="A49" s="65"/>
      <c r="B49" s="66"/>
      <c r="C49" s="65"/>
      <c r="D49" s="66"/>
      <c r="E49" s="67"/>
      <c r="F49" s="67"/>
      <c r="G49" s="67"/>
      <c r="H49" s="67"/>
      <c r="I49" s="67"/>
      <c r="J49" s="67"/>
      <c r="K49" s="67"/>
      <c r="L49" s="67"/>
      <c r="M49" s="68"/>
      <c r="N49" s="69"/>
      <c r="O49" s="70"/>
      <c r="P49" s="71"/>
      <c r="Q49" s="13">
        <f t="shared" si="0"/>
        <v>0</v>
      </c>
      <c r="S49" s="27">
        <f t="shared" si="1"/>
        <v>0</v>
      </c>
    </row>
    <row r="50" spans="1:19" ht="20.100000000000001" customHeight="1" x14ac:dyDescent="0.25">
      <c r="A50" s="65"/>
      <c r="B50" s="66"/>
      <c r="C50" s="65"/>
      <c r="D50" s="66"/>
      <c r="E50" s="67"/>
      <c r="F50" s="67"/>
      <c r="G50" s="67"/>
      <c r="H50" s="67"/>
      <c r="I50" s="67"/>
      <c r="J50" s="67"/>
      <c r="K50" s="67"/>
      <c r="L50" s="67"/>
      <c r="M50" s="68"/>
      <c r="N50" s="69"/>
      <c r="O50" s="67"/>
      <c r="P50" s="67"/>
      <c r="Q50" s="13">
        <f t="shared" si="0"/>
        <v>0</v>
      </c>
      <c r="S50" s="27">
        <f t="shared" si="1"/>
        <v>0</v>
      </c>
    </row>
  </sheetData>
  <mergeCells count="284">
    <mergeCell ref="B4:D4"/>
    <mergeCell ref="F4:G4"/>
    <mergeCell ref="H4:I4"/>
    <mergeCell ref="J4:K4"/>
    <mergeCell ref="L4:M4"/>
    <mergeCell ref="N4:O4"/>
    <mergeCell ref="A1:O1"/>
    <mergeCell ref="A2:G2"/>
    <mergeCell ref="H2:O2"/>
    <mergeCell ref="B3:D3"/>
    <mergeCell ref="F3:G3"/>
    <mergeCell ref="H3:I3"/>
    <mergeCell ref="L3:M3"/>
    <mergeCell ref="N3:O3"/>
    <mergeCell ref="O7:P7"/>
    <mergeCell ref="A8:B8"/>
    <mergeCell ref="C8:D8"/>
    <mergeCell ref="E8:J8"/>
    <mergeCell ref="K8:L8"/>
    <mergeCell ref="M8:N8"/>
    <mergeCell ref="O8:P8"/>
    <mergeCell ref="B5:D5"/>
    <mergeCell ref="H5:I5"/>
    <mergeCell ref="J5:K5"/>
    <mergeCell ref="L5:M5"/>
    <mergeCell ref="N5:O5"/>
    <mergeCell ref="A7:B7"/>
    <mergeCell ref="C7:D7"/>
    <mergeCell ref="E7:J7"/>
    <mergeCell ref="K7:L7"/>
    <mergeCell ref="M7:N7"/>
    <mergeCell ref="F5:G5"/>
    <mergeCell ref="A10:B10"/>
    <mergeCell ref="C10:D10"/>
    <mergeCell ref="E10:J10"/>
    <mergeCell ref="K10:L10"/>
    <mergeCell ref="M10:N10"/>
    <mergeCell ref="O10:P10"/>
    <mergeCell ref="A9:B9"/>
    <mergeCell ref="C9:D9"/>
    <mergeCell ref="E9:J9"/>
    <mergeCell ref="K9:L9"/>
    <mergeCell ref="M9:N9"/>
    <mergeCell ref="O9:P9"/>
    <mergeCell ref="A12:B12"/>
    <mergeCell ref="C12:D12"/>
    <mergeCell ref="E12:J12"/>
    <mergeCell ref="K12:L12"/>
    <mergeCell ref="M12:N12"/>
    <mergeCell ref="O12:P12"/>
    <mergeCell ref="A11:B11"/>
    <mergeCell ref="C11:D11"/>
    <mergeCell ref="E11:J11"/>
    <mergeCell ref="K11:L11"/>
    <mergeCell ref="M11:N11"/>
    <mergeCell ref="O11:P11"/>
    <mergeCell ref="A14:B14"/>
    <mergeCell ref="C14:D14"/>
    <mergeCell ref="E14:J14"/>
    <mergeCell ref="K14:L14"/>
    <mergeCell ref="M14:N14"/>
    <mergeCell ref="O14:P14"/>
    <mergeCell ref="A13:B13"/>
    <mergeCell ref="C13:D13"/>
    <mergeCell ref="E13:J13"/>
    <mergeCell ref="K13:L13"/>
    <mergeCell ref="M13:N13"/>
    <mergeCell ref="O13:P13"/>
    <mergeCell ref="A16:B16"/>
    <mergeCell ref="C16:D16"/>
    <mergeCell ref="E16:J16"/>
    <mergeCell ref="K16:L16"/>
    <mergeCell ref="M16:N16"/>
    <mergeCell ref="O16:P16"/>
    <mergeCell ref="A15:B15"/>
    <mergeCell ref="C15:D15"/>
    <mergeCell ref="E15:J15"/>
    <mergeCell ref="K15:L15"/>
    <mergeCell ref="M15:N15"/>
    <mergeCell ref="O15:P15"/>
    <mergeCell ref="A18:B18"/>
    <mergeCell ref="C18:D18"/>
    <mergeCell ref="E18:J18"/>
    <mergeCell ref="K18:L18"/>
    <mergeCell ref="M18:N18"/>
    <mergeCell ref="O18:P18"/>
    <mergeCell ref="A17:B17"/>
    <mergeCell ref="C17:D17"/>
    <mergeCell ref="E17:J17"/>
    <mergeCell ref="K17:L17"/>
    <mergeCell ref="M17:N17"/>
    <mergeCell ref="O17:P17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O19:P19"/>
    <mergeCell ref="A22:B22"/>
    <mergeCell ref="C22:D22"/>
    <mergeCell ref="E22:J22"/>
    <mergeCell ref="K22:L22"/>
    <mergeCell ref="M22:N22"/>
    <mergeCell ref="O22:P22"/>
    <mergeCell ref="A21:B21"/>
    <mergeCell ref="C21:D21"/>
    <mergeCell ref="E21:J21"/>
    <mergeCell ref="K21:L21"/>
    <mergeCell ref="M21:N21"/>
    <mergeCell ref="O21:P21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O23:P23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5:P25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7:P27"/>
    <mergeCell ref="A30:B30"/>
    <mergeCell ref="C30:D30"/>
    <mergeCell ref="E30:J30"/>
    <mergeCell ref="K30:L30"/>
    <mergeCell ref="M30:N30"/>
    <mergeCell ref="O30:P30"/>
    <mergeCell ref="A29:B29"/>
    <mergeCell ref="C29:D29"/>
    <mergeCell ref="E29:J29"/>
    <mergeCell ref="K29:L29"/>
    <mergeCell ref="M29:N29"/>
    <mergeCell ref="O29:P29"/>
    <mergeCell ref="A32:B32"/>
    <mergeCell ref="C32:D32"/>
    <mergeCell ref="E32:J32"/>
    <mergeCell ref="K32:L32"/>
    <mergeCell ref="M32:N32"/>
    <mergeCell ref="O32:P32"/>
    <mergeCell ref="A31:B31"/>
    <mergeCell ref="C31:D31"/>
    <mergeCell ref="E31:J31"/>
    <mergeCell ref="K31:L31"/>
    <mergeCell ref="M31:N31"/>
    <mergeCell ref="O31:P31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3:P33"/>
    <mergeCell ref="A36:B36"/>
    <mergeCell ref="C36:D36"/>
    <mergeCell ref="E36:J36"/>
    <mergeCell ref="K36:L36"/>
    <mergeCell ref="M36:N36"/>
    <mergeCell ref="O36:P36"/>
    <mergeCell ref="A35:B35"/>
    <mergeCell ref="C35:D35"/>
    <mergeCell ref="E35:J35"/>
    <mergeCell ref="K35:L35"/>
    <mergeCell ref="M35:N35"/>
    <mergeCell ref="O35:P35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O37:P37"/>
    <mergeCell ref="A40:B40"/>
    <mergeCell ref="C40:D40"/>
    <mergeCell ref="E40:J40"/>
    <mergeCell ref="K40:L40"/>
    <mergeCell ref="M40:N40"/>
    <mergeCell ref="O40:P40"/>
    <mergeCell ref="A39:B39"/>
    <mergeCell ref="C39:D39"/>
    <mergeCell ref="E39:J39"/>
    <mergeCell ref="K39:L39"/>
    <mergeCell ref="M39:N39"/>
    <mergeCell ref="O39:P39"/>
    <mergeCell ref="A42:B42"/>
    <mergeCell ref="C42:D42"/>
    <mergeCell ref="E42:J42"/>
    <mergeCell ref="K42:L42"/>
    <mergeCell ref="M42:N42"/>
    <mergeCell ref="O42:P42"/>
    <mergeCell ref="A41:B41"/>
    <mergeCell ref="C41:D41"/>
    <mergeCell ref="E41:J41"/>
    <mergeCell ref="K41:L41"/>
    <mergeCell ref="M41:N41"/>
    <mergeCell ref="O41:P41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3:P43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5:P45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7:P4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50"/>
  <sheetViews>
    <sheetView zoomScale="90" zoomScaleNormal="90" workbookViewId="0">
      <selection activeCell="S1" sqref="S1:S1048576"/>
    </sheetView>
  </sheetViews>
  <sheetFormatPr defaultRowHeight="15" x14ac:dyDescent="0.25"/>
  <cols>
    <col min="9" max="9" width="11" bestFit="1" customWidth="1"/>
    <col min="18" max="18" width="11.7109375" customWidth="1"/>
    <col min="19" max="19" width="9.7109375" style="24" bestFit="1" customWidth="1"/>
  </cols>
  <sheetData>
    <row r="1" spans="1:19" ht="24" thickBot="1" x14ac:dyDescent="0.4">
      <c r="A1" s="87" t="s">
        <v>104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9" ht="18.75" x14ac:dyDescent="0.3">
      <c r="A2" s="88" t="s">
        <v>7</v>
      </c>
      <c r="B2" s="89"/>
      <c r="C2" s="89"/>
      <c r="D2" s="89"/>
      <c r="E2" s="89"/>
      <c r="F2" s="89"/>
      <c r="G2" s="90"/>
      <c r="H2" s="88" t="s">
        <v>17</v>
      </c>
      <c r="I2" s="89"/>
      <c r="J2" s="89"/>
      <c r="K2" s="89"/>
      <c r="L2" s="89"/>
      <c r="M2" s="89"/>
      <c r="N2" s="89"/>
      <c r="O2" s="89"/>
      <c r="P2" s="9"/>
      <c r="Q2" s="14">
        <f>MAX(Q8:Q50)+250</f>
        <v>250</v>
      </c>
      <c r="R2" s="11"/>
      <c r="S2" s="25">
        <f>MAX(S8:S50)</f>
        <v>0</v>
      </c>
    </row>
    <row r="3" spans="1:19" x14ac:dyDescent="0.25">
      <c r="A3" s="1" t="s">
        <v>8</v>
      </c>
      <c r="B3" s="82" t="s">
        <v>105</v>
      </c>
      <c r="C3" s="82"/>
      <c r="D3" s="82"/>
      <c r="E3" s="4" t="s">
        <v>11</v>
      </c>
      <c r="F3" s="82" t="s">
        <v>106</v>
      </c>
      <c r="G3" s="83"/>
      <c r="H3" s="91" t="s">
        <v>18</v>
      </c>
      <c r="I3" s="92"/>
      <c r="J3" s="21">
        <v>250</v>
      </c>
      <c r="K3" s="22" t="s">
        <v>37</v>
      </c>
      <c r="L3" s="92" t="s">
        <v>20</v>
      </c>
      <c r="M3" s="92"/>
      <c r="N3" s="82"/>
      <c r="O3" s="82"/>
      <c r="P3" s="10"/>
    </row>
    <row r="4" spans="1:19" x14ac:dyDescent="0.25">
      <c r="A4" s="1" t="s">
        <v>125</v>
      </c>
      <c r="B4" s="82"/>
      <c r="C4" s="82"/>
      <c r="D4" s="82"/>
      <c r="E4" s="4" t="s">
        <v>22</v>
      </c>
      <c r="F4" s="82"/>
      <c r="G4" s="83"/>
      <c r="H4" s="91" t="s">
        <v>19</v>
      </c>
      <c r="I4" s="92"/>
      <c r="J4" s="82"/>
      <c r="K4" s="82"/>
      <c r="L4" s="92" t="s">
        <v>27</v>
      </c>
      <c r="M4" s="92"/>
      <c r="N4" s="82"/>
      <c r="O4" s="82"/>
      <c r="P4" s="10"/>
    </row>
    <row r="5" spans="1:19" ht="15.75" thickBot="1" x14ac:dyDescent="0.3">
      <c r="A5" s="3"/>
      <c r="B5" s="74"/>
      <c r="C5" s="74"/>
      <c r="D5" s="74"/>
      <c r="E5" s="8" t="s">
        <v>92</v>
      </c>
      <c r="F5" s="74" t="s">
        <v>102</v>
      </c>
      <c r="G5" s="81"/>
      <c r="H5" s="104"/>
      <c r="I5" s="97"/>
      <c r="J5" s="74"/>
      <c r="K5" s="74"/>
      <c r="L5" s="97" t="s">
        <v>28</v>
      </c>
      <c r="M5" s="97"/>
      <c r="N5" s="74"/>
      <c r="O5" s="74"/>
      <c r="P5" s="6"/>
      <c r="R5" s="12" t="str">
        <f>LOOKUP(2,1/(1-ISBLANK(K:K)),K:K)</f>
        <v>Hours:</v>
      </c>
    </row>
    <row r="6" spans="1:19" ht="9.9499999999999993" customHeight="1" x14ac:dyDescent="0.25"/>
    <row r="7" spans="1:19" s="7" customFormat="1" ht="30" customHeight="1" x14ac:dyDescent="0.25">
      <c r="A7" s="72" t="s">
        <v>12</v>
      </c>
      <c r="B7" s="73"/>
      <c r="C7" s="77" t="s">
        <v>24</v>
      </c>
      <c r="D7" s="78"/>
      <c r="E7" s="79" t="s">
        <v>25</v>
      </c>
      <c r="F7" s="80"/>
      <c r="G7" s="80"/>
      <c r="H7" s="80"/>
      <c r="I7" s="80"/>
      <c r="J7" s="80"/>
      <c r="K7" s="80" t="s">
        <v>127</v>
      </c>
      <c r="L7" s="80"/>
      <c r="M7" s="72" t="s">
        <v>14</v>
      </c>
      <c r="N7" s="73"/>
      <c r="O7" s="72" t="s">
        <v>26</v>
      </c>
      <c r="P7" s="73"/>
      <c r="S7" s="26"/>
    </row>
    <row r="8" spans="1:19" ht="20.100000000000001" customHeight="1" x14ac:dyDescent="0.25">
      <c r="A8" s="65"/>
      <c r="B8" s="66"/>
      <c r="C8" s="65"/>
      <c r="D8" s="66"/>
      <c r="E8" s="67"/>
      <c r="F8" s="67"/>
      <c r="G8" s="67"/>
      <c r="H8" s="67"/>
      <c r="I8" s="67"/>
      <c r="J8" s="67"/>
      <c r="K8" s="67"/>
      <c r="L8" s="67"/>
      <c r="M8" s="68"/>
      <c r="N8" s="69"/>
      <c r="O8" s="68"/>
      <c r="P8" s="69"/>
      <c r="Q8" s="13">
        <f>IF(C8="y",K8*1,0)</f>
        <v>0</v>
      </c>
      <c r="S8" s="27">
        <f>IF(C8="y",A8*1,0)</f>
        <v>0</v>
      </c>
    </row>
    <row r="9" spans="1:19" ht="20.100000000000001" customHeight="1" x14ac:dyDescent="0.25">
      <c r="A9" s="65"/>
      <c r="B9" s="66"/>
      <c r="C9" s="65"/>
      <c r="D9" s="66"/>
      <c r="E9" s="67"/>
      <c r="F9" s="67"/>
      <c r="G9" s="67"/>
      <c r="H9" s="67"/>
      <c r="I9" s="67"/>
      <c r="J9" s="67"/>
      <c r="K9" s="67"/>
      <c r="L9" s="67"/>
      <c r="M9" s="68"/>
      <c r="N9" s="69"/>
      <c r="O9" s="70"/>
      <c r="P9" s="71"/>
      <c r="Q9" s="13">
        <f t="shared" ref="Q9:Q50" si="0">IF(C9="y",K9*1,0)</f>
        <v>0</v>
      </c>
      <c r="S9" s="27">
        <f>IF(C9="y",A9*1,0)</f>
        <v>0</v>
      </c>
    </row>
    <row r="10" spans="1:19" ht="20.100000000000001" customHeight="1" x14ac:dyDescent="0.25">
      <c r="A10" s="65"/>
      <c r="B10" s="66"/>
      <c r="C10" s="65"/>
      <c r="D10" s="66"/>
      <c r="E10" s="67"/>
      <c r="F10" s="67"/>
      <c r="G10" s="67"/>
      <c r="H10" s="67"/>
      <c r="I10" s="67"/>
      <c r="J10" s="67"/>
      <c r="K10" s="67"/>
      <c r="L10" s="67"/>
      <c r="M10" s="68"/>
      <c r="N10" s="69"/>
      <c r="O10" s="70"/>
      <c r="P10" s="71"/>
      <c r="Q10" s="13">
        <f t="shared" si="0"/>
        <v>0</v>
      </c>
      <c r="S10" s="27">
        <f t="shared" ref="S10:S50" si="1">IF(C10="y",A10*1,0)</f>
        <v>0</v>
      </c>
    </row>
    <row r="11" spans="1:19" ht="20.100000000000001" customHeight="1" x14ac:dyDescent="0.25">
      <c r="A11" s="65"/>
      <c r="B11" s="66"/>
      <c r="C11" s="65"/>
      <c r="D11" s="66"/>
      <c r="E11" s="67"/>
      <c r="F11" s="67"/>
      <c r="G11" s="67"/>
      <c r="H11" s="67"/>
      <c r="I11" s="67"/>
      <c r="J11" s="67"/>
      <c r="K11" s="67"/>
      <c r="L11" s="67"/>
      <c r="M11" s="68"/>
      <c r="N11" s="69"/>
      <c r="O11" s="70"/>
      <c r="P11" s="71"/>
      <c r="Q11" s="13">
        <f t="shared" si="0"/>
        <v>0</v>
      </c>
      <c r="S11" s="27">
        <f t="shared" si="1"/>
        <v>0</v>
      </c>
    </row>
    <row r="12" spans="1:19" ht="20.100000000000001" customHeight="1" x14ac:dyDescent="0.25">
      <c r="A12" s="65"/>
      <c r="B12" s="66"/>
      <c r="C12" s="65"/>
      <c r="D12" s="66"/>
      <c r="E12" s="67"/>
      <c r="F12" s="67"/>
      <c r="G12" s="67"/>
      <c r="H12" s="67"/>
      <c r="I12" s="67"/>
      <c r="J12" s="67"/>
      <c r="K12" s="67"/>
      <c r="L12" s="67"/>
      <c r="M12" s="68"/>
      <c r="N12" s="69"/>
      <c r="O12" s="70"/>
      <c r="P12" s="71"/>
      <c r="Q12" s="13">
        <f t="shared" si="0"/>
        <v>0</v>
      </c>
      <c r="S12" s="27">
        <f t="shared" si="1"/>
        <v>0</v>
      </c>
    </row>
    <row r="13" spans="1:19" ht="20.100000000000001" customHeight="1" x14ac:dyDescent="0.25">
      <c r="A13" s="65"/>
      <c r="B13" s="66"/>
      <c r="C13" s="65"/>
      <c r="D13" s="66"/>
      <c r="E13" s="67"/>
      <c r="F13" s="67"/>
      <c r="G13" s="67"/>
      <c r="H13" s="67"/>
      <c r="I13" s="67"/>
      <c r="J13" s="67"/>
      <c r="K13" s="67"/>
      <c r="L13" s="67"/>
      <c r="M13" s="68"/>
      <c r="N13" s="69"/>
      <c r="O13" s="70"/>
      <c r="P13" s="71"/>
      <c r="Q13" s="13">
        <f t="shared" si="0"/>
        <v>0</v>
      </c>
      <c r="S13" s="27">
        <f t="shared" si="1"/>
        <v>0</v>
      </c>
    </row>
    <row r="14" spans="1:19" ht="20.100000000000001" customHeight="1" x14ac:dyDescent="0.25">
      <c r="A14" s="65"/>
      <c r="B14" s="66"/>
      <c r="C14" s="65"/>
      <c r="D14" s="66"/>
      <c r="E14" s="67"/>
      <c r="F14" s="67"/>
      <c r="G14" s="67"/>
      <c r="H14" s="67"/>
      <c r="I14" s="67"/>
      <c r="J14" s="67"/>
      <c r="K14" s="67"/>
      <c r="L14" s="67"/>
      <c r="M14" s="68"/>
      <c r="N14" s="69"/>
      <c r="O14" s="70"/>
      <c r="P14" s="71"/>
      <c r="Q14" s="13">
        <f t="shared" si="0"/>
        <v>0</v>
      </c>
      <c r="S14" s="27">
        <f t="shared" si="1"/>
        <v>0</v>
      </c>
    </row>
    <row r="15" spans="1:19" ht="20.100000000000001" customHeight="1" x14ac:dyDescent="0.25">
      <c r="A15" s="65"/>
      <c r="B15" s="66"/>
      <c r="C15" s="65"/>
      <c r="D15" s="66"/>
      <c r="E15" s="67"/>
      <c r="F15" s="67"/>
      <c r="G15" s="67"/>
      <c r="H15" s="67"/>
      <c r="I15" s="67"/>
      <c r="J15" s="67"/>
      <c r="K15" s="67"/>
      <c r="L15" s="67"/>
      <c r="M15" s="68"/>
      <c r="N15" s="69"/>
      <c r="O15" s="70"/>
      <c r="P15" s="71"/>
      <c r="Q15" s="13">
        <f t="shared" si="0"/>
        <v>0</v>
      </c>
      <c r="S15" s="27">
        <f t="shared" si="1"/>
        <v>0</v>
      </c>
    </row>
    <row r="16" spans="1:19" ht="20.100000000000001" customHeight="1" x14ac:dyDescent="0.25">
      <c r="A16" s="65"/>
      <c r="B16" s="66"/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69"/>
      <c r="O16" s="70"/>
      <c r="P16" s="71"/>
      <c r="Q16" s="13">
        <f t="shared" si="0"/>
        <v>0</v>
      </c>
      <c r="S16" s="27">
        <f t="shared" si="1"/>
        <v>0</v>
      </c>
    </row>
    <row r="17" spans="1:19" ht="20.100000000000001" customHeight="1" x14ac:dyDescent="0.25">
      <c r="A17" s="65"/>
      <c r="B17" s="66"/>
      <c r="C17" s="65"/>
      <c r="D17" s="66"/>
      <c r="E17" s="67"/>
      <c r="F17" s="67"/>
      <c r="G17" s="67"/>
      <c r="H17" s="67"/>
      <c r="I17" s="67"/>
      <c r="J17" s="67"/>
      <c r="K17" s="67"/>
      <c r="L17" s="67"/>
      <c r="M17" s="68"/>
      <c r="N17" s="69"/>
      <c r="O17" s="70"/>
      <c r="P17" s="71"/>
      <c r="Q17" s="13">
        <f t="shared" si="0"/>
        <v>0</v>
      </c>
      <c r="S17" s="27">
        <f t="shared" si="1"/>
        <v>0</v>
      </c>
    </row>
    <row r="18" spans="1:19" ht="20.100000000000001" customHeight="1" x14ac:dyDescent="0.25">
      <c r="A18" s="65"/>
      <c r="B18" s="66"/>
      <c r="C18" s="65"/>
      <c r="D18" s="66"/>
      <c r="E18" s="67"/>
      <c r="F18" s="67"/>
      <c r="G18" s="67"/>
      <c r="H18" s="67"/>
      <c r="I18" s="67"/>
      <c r="J18" s="67"/>
      <c r="K18" s="67"/>
      <c r="L18" s="67"/>
      <c r="M18" s="68"/>
      <c r="N18" s="69"/>
      <c r="O18" s="70"/>
      <c r="P18" s="71"/>
      <c r="Q18" s="13">
        <f t="shared" si="0"/>
        <v>0</v>
      </c>
      <c r="S18" s="27">
        <f t="shared" si="1"/>
        <v>0</v>
      </c>
    </row>
    <row r="19" spans="1:19" ht="20.100000000000001" customHeight="1" x14ac:dyDescent="0.25">
      <c r="A19" s="65"/>
      <c r="B19" s="66"/>
      <c r="C19" s="65"/>
      <c r="D19" s="66"/>
      <c r="E19" s="67"/>
      <c r="F19" s="67"/>
      <c r="G19" s="67"/>
      <c r="H19" s="67"/>
      <c r="I19" s="67"/>
      <c r="J19" s="67"/>
      <c r="K19" s="67"/>
      <c r="L19" s="67"/>
      <c r="M19" s="68"/>
      <c r="N19" s="69"/>
      <c r="O19" s="70"/>
      <c r="P19" s="71"/>
      <c r="Q19" s="13">
        <f t="shared" si="0"/>
        <v>0</v>
      </c>
      <c r="S19" s="27">
        <f t="shared" si="1"/>
        <v>0</v>
      </c>
    </row>
    <row r="20" spans="1:19" ht="20.100000000000001" customHeight="1" x14ac:dyDescent="0.25">
      <c r="A20" s="65"/>
      <c r="B20" s="66"/>
      <c r="C20" s="65"/>
      <c r="D20" s="66"/>
      <c r="E20" s="67"/>
      <c r="F20" s="67"/>
      <c r="G20" s="67"/>
      <c r="H20" s="67"/>
      <c r="I20" s="67"/>
      <c r="J20" s="67"/>
      <c r="K20" s="67"/>
      <c r="L20" s="67"/>
      <c r="M20" s="68"/>
      <c r="N20" s="69"/>
      <c r="O20" s="70"/>
      <c r="P20" s="71"/>
      <c r="Q20" s="13">
        <f t="shared" si="0"/>
        <v>0</v>
      </c>
      <c r="S20" s="27">
        <f t="shared" si="1"/>
        <v>0</v>
      </c>
    </row>
    <row r="21" spans="1:19" ht="20.100000000000001" customHeight="1" x14ac:dyDescent="0.25">
      <c r="A21" s="65"/>
      <c r="B21" s="66"/>
      <c r="C21" s="65"/>
      <c r="D21" s="66"/>
      <c r="E21" s="67"/>
      <c r="F21" s="67"/>
      <c r="G21" s="67"/>
      <c r="H21" s="67"/>
      <c r="I21" s="67"/>
      <c r="J21" s="67"/>
      <c r="K21" s="67"/>
      <c r="L21" s="67"/>
      <c r="M21" s="68"/>
      <c r="N21" s="69"/>
      <c r="O21" s="70"/>
      <c r="P21" s="71"/>
      <c r="Q21" s="13">
        <f t="shared" si="0"/>
        <v>0</v>
      </c>
      <c r="S21" s="27">
        <f t="shared" si="1"/>
        <v>0</v>
      </c>
    </row>
    <row r="22" spans="1:19" ht="20.100000000000001" customHeight="1" x14ac:dyDescent="0.25">
      <c r="A22" s="65"/>
      <c r="B22" s="66"/>
      <c r="C22" s="65"/>
      <c r="D22" s="66"/>
      <c r="E22" s="67"/>
      <c r="F22" s="67"/>
      <c r="G22" s="67"/>
      <c r="H22" s="67"/>
      <c r="I22" s="67"/>
      <c r="J22" s="67"/>
      <c r="K22" s="67"/>
      <c r="L22" s="67"/>
      <c r="M22" s="68"/>
      <c r="N22" s="69"/>
      <c r="O22" s="70"/>
      <c r="P22" s="71"/>
      <c r="Q22" s="13">
        <f t="shared" si="0"/>
        <v>0</v>
      </c>
      <c r="S22" s="27">
        <f t="shared" si="1"/>
        <v>0</v>
      </c>
    </row>
    <row r="23" spans="1:19" ht="20.100000000000001" customHeight="1" x14ac:dyDescent="0.25">
      <c r="A23" s="65"/>
      <c r="B23" s="66"/>
      <c r="C23" s="65"/>
      <c r="D23" s="66"/>
      <c r="E23" s="67"/>
      <c r="F23" s="67"/>
      <c r="G23" s="67"/>
      <c r="H23" s="67"/>
      <c r="I23" s="67"/>
      <c r="J23" s="67"/>
      <c r="K23" s="67"/>
      <c r="L23" s="67"/>
      <c r="M23" s="68"/>
      <c r="N23" s="69"/>
      <c r="O23" s="70"/>
      <c r="P23" s="71"/>
      <c r="Q23" s="13">
        <f t="shared" si="0"/>
        <v>0</v>
      </c>
      <c r="S23" s="27">
        <f t="shared" si="1"/>
        <v>0</v>
      </c>
    </row>
    <row r="24" spans="1:19" ht="20.100000000000001" customHeight="1" x14ac:dyDescent="0.25">
      <c r="A24" s="65"/>
      <c r="B24" s="66"/>
      <c r="C24" s="65"/>
      <c r="D24" s="66"/>
      <c r="E24" s="67"/>
      <c r="F24" s="67"/>
      <c r="G24" s="67"/>
      <c r="H24" s="67"/>
      <c r="I24" s="67"/>
      <c r="J24" s="67"/>
      <c r="K24" s="67"/>
      <c r="L24" s="67"/>
      <c r="M24" s="68"/>
      <c r="N24" s="69"/>
      <c r="O24" s="70"/>
      <c r="P24" s="71"/>
      <c r="Q24" s="13">
        <f t="shared" si="0"/>
        <v>0</v>
      </c>
      <c r="S24" s="27">
        <f t="shared" si="1"/>
        <v>0</v>
      </c>
    </row>
    <row r="25" spans="1:19" ht="20.100000000000001" customHeight="1" x14ac:dyDescent="0.25">
      <c r="A25" s="65"/>
      <c r="B25" s="66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8"/>
      <c r="N25" s="69"/>
      <c r="O25" s="70"/>
      <c r="P25" s="71"/>
      <c r="Q25" s="13">
        <f t="shared" si="0"/>
        <v>0</v>
      </c>
      <c r="S25" s="27">
        <f t="shared" si="1"/>
        <v>0</v>
      </c>
    </row>
    <row r="26" spans="1:19" ht="20.100000000000001" customHeight="1" x14ac:dyDescent="0.25">
      <c r="A26" s="65"/>
      <c r="B26" s="66"/>
      <c r="C26" s="65"/>
      <c r="D26" s="66"/>
      <c r="E26" s="67"/>
      <c r="F26" s="67"/>
      <c r="G26" s="67"/>
      <c r="H26" s="67"/>
      <c r="I26" s="67"/>
      <c r="J26" s="67"/>
      <c r="K26" s="67"/>
      <c r="L26" s="67"/>
      <c r="M26" s="68"/>
      <c r="N26" s="69"/>
      <c r="O26" s="70"/>
      <c r="P26" s="71"/>
      <c r="Q26" s="13">
        <f t="shared" si="0"/>
        <v>0</v>
      </c>
      <c r="S26" s="27">
        <f t="shared" si="1"/>
        <v>0</v>
      </c>
    </row>
    <row r="27" spans="1:19" ht="20.100000000000001" customHeight="1" x14ac:dyDescent="0.25">
      <c r="A27" s="65"/>
      <c r="B27" s="66"/>
      <c r="C27" s="65"/>
      <c r="D27" s="66"/>
      <c r="E27" s="67"/>
      <c r="F27" s="67"/>
      <c r="G27" s="67"/>
      <c r="H27" s="67"/>
      <c r="I27" s="67"/>
      <c r="J27" s="67"/>
      <c r="K27" s="67"/>
      <c r="L27" s="67"/>
      <c r="M27" s="68"/>
      <c r="N27" s="69"/>
      <c r="O27" s="70"/>
      <c r="P27" s="71"/>
      <c r="Q27" s="13">
        <f t="shared" si="0"/>
        <v>0</v>
      </c>
      <c r="S27" s="27">
        <f t="shared" si="1"/>
        <v>0</v>
      </c>
    </row>
    <row r="28" spans="1:19" ht="20.100000000000001" customHeight="1" x14ac:dyDescent="0.25">
      <c r="A28" s="65"/>
      <c r="B28" s="66"/>
      <c r="C28" s="65"/>
      <c r="D28" s="66"/>
      <c r="E28" s="67"/>
      <c r="F28" s="67"/>
      <c r="G28" s="67"/>
      <c r="H28" s="67"/>
      <c r="I28" s="67"/>
      <c r="J28" s="67"/>
      <c r="K28" s="67"/>
      <c r="L28" s="67"/>
      <c r="M28" s="68"/>
      <c r="N28" s="69"/>
      <c r="O28" s="70"/>
      <c r="P28" s="71"/>
      <c r="Q28" s="13">
        <f t="shared" si="0"/>
        <v>0</v>
      </c>
      <c r="S28" s="27">
        <f t="shared" si="1"/>
        <v>0</v>
      </c>
    </row>
    <row r="29" spans="1:19" ht="20.100000000000001" customHeight="1" x14ac:dyDescent="0.25">
      <c r="A29" s="65"/>
      <c r="B29" s="66"/>
      <c r="C29" s="65"/>
      <c r="D29" s="66"/>
      <c r="E29" s="67"/>
      <c r="F29" s="67"/>
      <c r="G29" s="67"/>
      <c r="H29" s="67"/>
      <c r="I29" s="67"/>
      <c r="J29" s="67"/>
      <c r="K29" s="67"/>
      <c r="L29" s="67"/>
      <c r="M29" s="68"/>
      <c r="N29" s="69"/>
      <c r="O29" s="70"/>
      <c r="P29" s="71"/>
      <c r="Q29" s="13">
        <f t="shared" si="0"/>
        <v>0</v>
      </c>
      <c r="S29" s="27">
        <f t="shared" si="1"/>
        <v>0</v>
      </c>
    </row>
    <row r="30" spans="1:19" ht="20.100000000000001" customHeight="1" x14ac:dyDescent="0.25">
      <c r="A30" s="65"/>
      <c r="B30" s="66"/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8"/>
      <c r="N30" s="69"/>
      <c r="O30" s="70"/>
      <c r="P30" s="71"/>
      <c r="Q30" s="13">
        <f t="shared" si="0"/>
        <v>0</v>
      </c>
      <c r="S30" s="27">
        <f t="shared" si="1"/>
        <v>0</v>
      </c>
    </row>
    <row r="31" spans="1:19" ht="20.100000000000001" customHeight="1" x14ac:dyDescent="0.25">
      <c r="A31" s="65"/>
      <c r="B31" s="66"/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8"/>
      <c r="N31" s="69"/>
      <c r="O31" s="70"/>
      <c r="P31" s="71"/>
      <c r="Q31" s="13">
        <f t="shared" si="0"/>
        <v>0</v>
      </c>
      <c r="S31" s="27">
        <f t="shared" si="1"/>
        <v>0</v>
      </c>
    </row>
    <row r="32" spans="1:19" ht="20.100000000000001" customHeight="1" x14ac:dyDescent="0.25">
      <c r="A32" s="65"/>
      <c r="B32" s="66"/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8"/>
      <c r="N32" s="69"/>
      <c r="O32" s="70"/>
      <c r="P32" s="71"/>
      <c r="Q32" s="13">
        <f t="shared" si="0"/>
        <v>0</v>
      </c>
      <c r="S32" s="27">
        <f t="shared" si="1"/>
        <v>0</v>
      </c>
    </row>
    <row r="33" spans="1:19" ht="20.100000000000001" customHeight="1" x14ac:dyDescent="0.25">
      <c r="A33" s="65"/>
      <c r="B33" s="66"/>
      <c r="C33" s="65"/>
      <c r="D33" s="66"/>
      <c r="E33" s="67"/>
      <c r="F33" s="67"/>
      <c r="G33" s="67"/>
      <c r="H33" s="67"/>
      <c r="I33" s="67"/>
      <c r="J33" s="67"/>
      <c r="K33" s="67"/>
      <c r="L33" s="67"/>
      <c r="M33" s="68"/>
      <c r="N33" s="69"/>
      <c r="O33" s="70"/>
      <c r="P33" s="71"/>
      <c r="Q33" s="13">
        <f t="shared" si="0"/>
        <v>0</v>
      </c>
      <c r="S33" s="27">
        <f t="shared" si="1"/>
        <v>0</v>
      </c>
    </row>
    <row r="34" spans="1:19" ht="20.100000000000001" customHeight="1" x14ac:dyDescent="0.25">
      <c r="A34" s="65"/>
      <c r="B34" s="66"/>
      <c r="C34" s="65"/>
      <c r="D34" s="66"/>
      <c r="E34" s="67"/>
      <c r="F34" s="67"/>
      <c r="G34" s="67"/>
      <c r="H34" s="67"/>
      <c r="I34" s="67"/>
      <c r="J34" s="67"/>
      <c r="K34" s="67"/>
      <c r="L34" s="67"/>
      <c r="M34" s="68"/>
      <c r="N34" s="69"/>
      <c r="O34" s="70"/>
      <c r="P34" s="71"/>
      <c r="Q34" s="13">
        <f t="shared" si="0"/>
        <v>0</v>
      </c>
      <c r="S34" s="27">
        <f t="shared" si="1"/>
        <v>0</v>
      </c>
    </row>
    <row r="35" spans="1:19" ht="20.100000000000001" customHeight="1" x14ac:dyDescent="0.25">
      <c r="A35" s="65"/>
      <c r="B35" s="66"/>
      <c r="C35" s="65"/>
      <c r="D35" s="66"/>
      <c r="E35" s="67"/>
      <c r="F35" s="67"/>
      <c r="G35" s="67"/>
      <c r="H35" s="67"/>
      <c r="I35" s="67"/>
      <c r="J35" s="67"/>
      <c r="K35" s="67"/>
      <c r="L35" s="67"/>
      <c r="M35" s="68"/>
      <c r="N35" s="69"/>
      <c r="O35" s="70"/>
      <c r="P35" s="71"/>
      <c r="Q35" s="13">
        <f t="shared" si="0"/>
        <v>0</v>
      </c>
      <c r="S35" s="27">
        <f t="shared" si="1"/>
        <v>0</v>
      </c>
    </row>
    <row r="36" spans="1:19" ht="20.100000000000001" customHeight="1" x14ac:dyDescent="0.25">
      <c r="A36" s="65"/>
      <c r="B36" s="66"/>
      <c r="C36" s="65"/>
      <c r="D36" s="66"/>
      <c r="E36" s="67"/>
      <c r="F36" s="67"/>
      <c r="G36" s="67"/>
      <c r="H36" s="67"/>
      <c r="I36" s="67"/>
      <c r="J36" s="67"/>
      <c r="K36" s="67"/>
      <c r="L36" s="67"/>
      <c r="M36" s="68"/>
      <c r="N36" s="69"/>
      <c r="O36" s="70"/>
      <c r="P36" s="71"/>
      <c r="Q36" s="13">
        <f t="shared" si="0"/>
        <v>0</v>
      </c>
      <c r="S36" s="27">
        <f t="shared" si="1"/>
        <v>0</v>
      </c>
    </row>
    <row r="37" spans="1:19" ht="20.100000000000001" customHeight="1" x14ac:dyDescent="0.25">
      <c r="A37" s="65"/>
      <c r="B37" s="66"/>
      <c r="C37" s="65"/>
      <c r="D37" s="66"/>
      <c r="E37" s="67"/>
      <c r="F37" s="67"/>
      <c r="G37" s="67"/>
      <c r="H37" s="67"/>
      <c r="I37" s="67"/>
      <c r="J37" s="67"/>
      <c r="K37" s="67"/>
      <c r="L37" s="67"/>
      <c r="M37" s="68"/>
      <c r="N37" s="69"/>
      <c r="O37" s="70"/>
      <c r="P37" s="71"/>
      <c r="Q37" s="13">
        <f t="shared" si="0"/>
        <v>0</v>
      </c>
      <c r="S37" s="27">
        <f t="shared" si="1"/>
        <v>0</v>
      </c>
    </row>
    <row r="38" spans="1:19" ht="20.100000000000001" customHeight="1" x14ac:dyDescent="0.25">
      <c r="A38" s="65"/>
      <c r="B38" s="66"/>
      <c r="C38" s="65"/>
      <c r="D38" s="66"/>
      <c r="E38" s="67"/>
      <c r="F38" s="67"/>
      <c r="G38" s="67"/>
      <c r="H38" s="67"/>
      <c r="I38" s="67"/>
      <c r="J38" s="67"/>
      <c r="K38" s="67"/>
      <c r="L38" s="67"/>
      <c r="M38" s="68"/>
      <c r="N38" s="69"/>
      <c r="O38" s="70"/>
      <c r="P38" s="71"/>
      <c r="Q38" s="13">
        <f t="shared" si="0"/>
        <v>0</v>
      </c>
      <c r="S38" s="27">
        <f t="shared" si="1"/>
        <v>0</v>
      </c>
    </row>
    <row r="39" spans="1:19" ht="20.100000000000001" customHeight="1" x14ac:dyDescent="0.25">
      <c r="A39" s="65"/>
      <c r="B39" s="66"/>
      <c r="C39" s="65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69"/>
      <c r="O39" s="70"/>
      <c r="P39" s="71"/>
      <c r="Q39" s="13">
        <f t="shared" si="0"/>
        <v>0</v>
      </c>
      <c r="S39" s="27">
        <f t="shared" si="1"/>
        <v>0</v>
      </c>
    </row>
    <row r="40" spans="1:19" ht="20.100000000000001" customHeight="1" x14ac:dyDescent="0.25">
      <c r="A40" s="65"/>
      <c r="B40" s="66"/>
      <c r="C40" s="65"/>
      <c r="D40" s="66"/>
      <c r="E40" s="67"/>
      <c r="F40" s="67"/>
      <c r="G40" s="67"/>
      <c r="H40" s="67"/>
      <c r="I40" s="67"/>
      <c r="J40" s="67"/>
      <c r="K40" s="67"/>
      <c r="L40" s="67"/>
      <c r="M40" s="68"/>
      <c r="N40" s="69"/>
      <c r="O40" s="70"/>
      <c r="P40" s="71"/>
      <c r="Q40" s="13">
        <f t="shared" si="0"/>
        <v>0</v>
      </c>
      <c r="S40" s="27">
        <f t="shared" si="1"/>
        <v>0</v>
      </c>
    </row>
    <row r="41" spans="1:19" ht="20.100000000000001" customHeight="1" x14ac:dyDescent="0.25">
      <c r="A41" s="65"/>
      <c r="B41" s="66"/>
      <c r="C41" s="65"/>
      <c r="D41" s="66"/>
      <c r="E41" s="67"/>
      <c r="F41" s="67"/>
      <c r="G41" s="67"/>
      <c r="H41" s="67"/>
      <c r="I41" s="67"/>
      <c r="J41" s="67"/>
      <c r="K41" s="67"/>
      <c r="L41" s="67"/>
      <c r="M41" s="68"/>
      <c r="N41" s="69"/>
      <c r="O41" s="70"/>
      <c r="P41" s="71"/>
      <c r="Q41" s="13">
        <f t="shared" si="0"/>
        <v>0</v>
      </c>
      <c r="S41" s="27">
        <f t="shared" si="1"/>
        <v>0</v>
      </c>
    </row>
    <row r="42" spans="1:19" ht="20.100000000000001" customHeight="1" x14ac:dyDescent="0.25">
      <c r="A42" s="65"/>
      <c r="B42" s="66"/>
      <c r="C42" s="65"/>
      <c r="D42" s="66"/>
      <c r="E42" s="67"/>
      <c r="F42" s="67"/>
      <c r="G42" s="67"/>
      <c r="H42" s="67"/>
      <c r="I42" s="67"/>
      <c r="J42" s="67"/>
      <c r="K42" s="67"/>
      <c r="L42" s="67"/>
      <c r="M42" s="68"/>
      <c r="N42" s="69"/>
      <c r="O42" s="70"/>
      <c r="P42" s="71"/>
      <c r="Q42" s="13">
        <f t="shared" si="0"/>
        <v>0</v>
      </c>
      <c r="S42" s="27">
        <f t="shared" si="1"/>
        <v>0</v>
      </c>
    </row>
    <row r="43" spans="1:19" ht="20.100000000000001" customHeight="1" x14ac:dyDescent="0.25">
      <c r="A43" s="65"/>
      <c r="B43" s="66"/>
      <c r="C43" s="65"/>
      <c r="D43" s="66"/>
      <c r="E43" s="67"/>
      <c r="F43" s="67"/>
      <c r="G43" s="67"/>
      <c r="H43" s="67"/>
      <c r="I43" s="67"/>
      <c r="J43" s="67"/>
      <c r="K43" s="67"/>
      <c r="L43" s="67"/>
      <c r="M43" s="68"/>
      <c r="N43" s="69"/>
      <c r="O43" s="70"/>
      <c r="P43" s="71"/>
      <c r="Q43" s="13">
        <f t="shared" si="0"/>
        <v>0</v>
      </c>
      <c r="S43" s="27">
        <f t="shared" si="1"/>
        <v>0</v>
      </c>
    </row>
    <row r="44" spans="1:19" ht="20.100000000000001" customHeight="1" x14ac:dyDescent="0.25">
      <c r="A44" s="65"/>
      <c r="B44" s="66"/>
      <c r="C44" s="65"/>
      <c r="D44" s="66"/>
      <c r="E44" s="67"/>
      <c r="F44" s="67"/>
      <c r="G44" s="67"/>
      <c r="H44" s="67"/>
      <c r="I44" s="67"/>
      <c r="J44" s="67"/>
      <c r="K44" s="67"/>
      <c r="L44" s="67"/>
      <c r="M44" s="68"/>
      <c r="N44" s="69"/>
      <c r="O44" s="70"/>
      <c r="P44" s="71"/>
      <c r="Q44" s="13">
        <f t="shared" si="0"/>
        <v>0</v>
      </c>
      <c r="S44" s="27">
        <f t="shared" si="1"/>
        <v>0</v>
      </c>
    </row>
    <row r="45" spans="1:19" ht="20.100000000000001" customHeight="1" x14ac:dyDescent="0.25">
      <c r="A45" s="65"/>
      <c r="B45" s="66"/>
      <c r="C45" s="65"/>
      <c r="D45" s="66"/>
      <c r="E45" s="67"/>
      <c r="F45" s="67"/>
      <c r="G45" s="67"/>
      <c r="H45" s="67"/>
      <c r="I45" s="67"/>
      <c r="J45" s="67"/>
      <c r="K45" s="67"/>
      <c r="L45" s="67"/>
      <c r="M45" s="68"/>
      <c r="N45" s="69"/>
      <c r="O45" s="70"/>
      <c r="P45" s="71"/>
      <c r="Q45" s="13">
        <f t="shared" si="0"/>
        <v>0</v>
      </c>
      <c r="S45" s="27">
        <f t="shared" si="1"/>
        <v>0</v>
      </c>
    </row>
    <row r="46" spans="1:19" ht="20.100000000000001" customHeight="1" x14ac:dyDescent="0.25">
      <c r="A46" s="65"/>
      <c r="B46" s="66"/>
      <c r="C46" s="65"/>
      <c r="D46" s="66"/>
      <c r="E46" s="67"/>
      <c r="F46" s="67"/>
      <c r="G46" s="67"/>
      <c r="H46" s="67"/>
      <c r="I46" s="67"/>
      <c r="J46" s="67"/>
      <c r="K46" s="67"/>
      <c r="L46" s="67"/>
      <c r="M46" s="68"/>
      <c r="N46" s="69"/>
      <c r="O46" s="70"/>
      <c r="P46" s="71"/>
      <c r="Q46" s="13">
        <f t="shared" si="0"/>
        <v>0</v>
      </c>
      <c r="S46" s="27">
        <f t="shared" si="1"/>
        <v>0</v>
      </c>
    </row>
    <row r="47" spans="1:19" ht="20.100000000000001" customHeight="1" x14ac:dyDescent="0.25">
      <c r="A47" s="65"/>
      <c r="B47" s="66"/>
      <c r="C47" s="65"/>
      <c r="D47" s="66"/>
      <c r="E47" s="67"/>
      <c r="F47" s="67"/>
      <c r="G47" s="67"/>
      <c r="H47" s="67"/>
      <c r="I47" s="67"/>
      <c r="J47" s="67"/>
      <c r="K47" s="67"/>
      <c r="L47" s="67"/>
      <c r="M47" s="68"/>
      <c r="N47" s="69"/>
      <c r="O47" s="70"/>
      <c r="P47" s="71"/>
      <c r="Q47" s="13">
        <f t="shared" si="0"/>
        <v>0</v>
      </c>
      <c r="S47" s="27">
        <f t="shared" si="1"/>
        <v>0</v>
      </c>
    </row>
    <row r="48" spans="1:19" ht="20.100000000000001" customHeight="1" x14ac:dyDescent="0.25">
      <c r="A48" s="65"/>
      <c r="B48" s="66"/>
      <c r="C48" s="65"/>
      <c r="D48" s="66"/>
      <c r="E48" s="67"/>
      <c r="F48" s="67"/>
      <c r="G48" s="67"/>
      <c r="H48" s="67"/>
      <c r="I48" s="67"/>
      <c r="J48" s="67"/>
      <c r="K48" s="67"/>
      <c r="L48" s="67"/>
      <c r="M48" s="68"/>
      <c r="N48" s="69"/>
      <c r="O48" s="70"/>
      <c r="P48" s="71"/>
      <c r="Q48" s="13">
        <f t="shared" si="0"/>
        <v>0</v>
      </c>
      <c r="S48" s="27">
        <f t="shared" si="1"/>
        <v>0</v>
      </c>
    </row>
    <row r="49" spans="1:19" ht="20.100000000000001" customHeight="1" x14ac:dyDescent="0.25">
      <c r="A49" s="65"/>
      <c r="B49" s="66"/>
      <c r="C49" s="65"/>
      <c r="D49" s="66"/>
      <c r="E49" s="67"/>
      <c r="F49" s="67"/>
      <c r="G49" s="67"/>
      <c r="H49" s="67"/>
      <c r="I49" s="67"/>
      <c r="J49" s="67"/>
      <c r="K49" s="67"/>
      <c r="L49" s="67"/>
      <c r="M49" s="68"/>
      <c r="N49" s="69"/>
      <c r="O49" s="70"/>
      <c r="P49" s="71"/>
      <c r="Q49" s="13">
        <f t="shared" si="0"/>
        <v>0</v>
      </c>
      <c r="S49" s="27">
        <f t="shared" si="1"/>
        <v>0</v>
      </c>
    </row>
    <row r="50" spans="1:19" ht="20.100000000000001" customHeight="1" x14ac:dyDescent="0.25">
      <c r="A50" s="65"/>
      <c r="B50" s="66"/>
      <c r="C50" s="65"/>
      <c r="D50" s="66"/>
      <c r="E50" s="67"/>
      <c r="F50" s="67"/>
      <c r="G50" s="67"/>
      <c r="H50" s="67"/>
      <c r="I50" s="67"/>
      <c r="J50" s="67"/>
      <c r="K50" s="67"/>
      <c r="L50" s="67"/>
      <c r="M50" s="68"/>
      <c r="N50" s="69"/>
      <c r="O50" s="67"/>
      <c r="P50" s="67"/>
      <c r="Q50" s="13">
        <f t="shared" si="0"/>
        <v>0</v>
      </c>
      <c r="S50" s="27">
        <f t="shared" si="1"/>
        <v>0</v>
      </c>
    </row>
  </sheetData>
  <mergeCells count="284">
    <mergeCell ref="B4:D4"/>
    <mergeCell ref="F4:G4"/>
    <mergeCell ref="H4:I4"/>
    <mergeCell ref="J4:K4"/>
    <mergeCell ref="L4:M4"/>
    <mergeCell ref="N4:O4"/>
    <mergeCell ref="A1:O1"/>
    <mergeCell ref="A2:G2"/>
    <mergeCell ref="H2:O2"/>
    <mergeCell ref="B3:D3"/>
    <mergeCell ref="F3:G3"/>
    <mergeCell ref="H3:I3"/>
    <mergeCell ref="L3:M3"/>
    <mergeCell ref="N3:O3"/>
    <mergeCell ref="O7:P7"/>
    <mergeCell ref="A8:B8"/>
    <mergeCell ref="C8:D8"/>
    <mergeCell ref="E8:J8"/>
    <mergeCell ref="K8:L8"/>
    <mergeCell ref="M8:N8"/>
    <mergeCell ref="O8:P8"/>
    <mergeCell ref="B5:D5"/>
    <mergeCell ref="H5:I5"/>
    <mergeCell ref="J5:K5"/>
    <mergeCell ref="L5:M5"/>
    <mergeCell ref="N5:O5"/>
    <mergeCell ref="A7:B7"/>
    <mergeCell ref="C7:D7"/>
    <mergeCell ref="E7:J7"/>
    <mergeCell ref="K7:L7"/>
    <mergeCell ref="M7:N7"/>
    <mergeCell ref="F5:G5"/>
    <mergeCell ref="A10:B10"/>
    <mergeCell ref="C10:D10"/>
    <mergeCell ref="E10:J10"/>
    <mergeCell ref="K10:L10"/>
    <mergeCell ref="M10:N10"/>
    <mergeCell ref="O10:P10"/>
    <mergeCell ref="A9:B9"/>
    <mergeCell ref="C9:D9"/>
    <mergeCell ref="E9:J9"/>
    <mergeCell ref="K9:L9"/>
    <mergeCell ref="M9:N9"/>
    <mergeCell ref="O9:P9"/>
    <mergeCell ref="A12:B12"/>
    <mergeCell ref="C12:D12"/>
    <mergeCell ref="E12:J12"/>
    <mergeCell ref="K12:L12"/>
    <mergeCell ref="M12:N12"/>
    <mergeCell ref="O12:P12"/>
    <mergeCell ref="A11:B11"/>
    <mergeCell ref="C11:D11"/>
    <mergeCell ref="E11:J11"/>
    <mergeCell ref="K11:L11"/>
    <mergeCell ref="M11:N11"/>
    <mergeCell ref="O11:P11"/>
    <mergeCell ref="A14:B14"/>
    <mergeCell ref="C14:D14"/>
    <mergeCell ref="E14:J14"/>
    <mergeCell ref="K14:L14"/>
    <mergeCell ref="M14:N14"/>
    <mergeCell ref="O14:P14"/>
    <mergeCell ref="A13:B13"/>
    <mergeCell ref="C13:D13"/>
    <mergeCell ref="E13:J13"/>
    <mergeCell ref="K13:L13"/>
    <mergeCell ref="M13:N13"/>
    <mergeCell ref="O13:P13"/>
    <mergeCell ref="A16:B16"/>
    <mergeCell ref="C16:D16"/>
    <mergeCell ref="E16:J16"/>
    <mergeCell ref="K16:L16"/>
    <mergeCell ref="M16:N16"/>
    <mergeCell ref="O16:P16"/>
    <mergeCell ref="A15:B15"/>
    <mergeCell ref="C15:D15"/>
    <mergeCell ref="E15:J15"/>
    <mergeCell ref="K15:L15"/>
    <mergeCell ref="M15:N15"/>
    <mergeCell ref="O15:P15"/>
    <mergeCell ref="A18:B18"/>
    <mergeCell ref="C18:D18"/>
    <mergeCell ref="E18:J18"/>
    <mergeCell ref="K18:L18"/>
    <mergeCell ref="M18:N18"/>
    <mergeCell ref="O18:P18"/>
    <mergeCell ref="A17:B17"/>
    <mergeCell ref="C17:D17"/>
    <mergeCell ref="E17:J17"/>
    <mergeCell ref="K17:L17"/>
    <mergeCell ref="M17:N17"/>
    <mergeCell ref="O17:P17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O19:P19"/>
    <mergeCell ref="A22:B22"/>
    <mergeCell ref="C22:D22"/>
    <mergeCell ref="E22:J22"/>
    <mergeCell ref="K22:L22"/>
    <mergeCell ref="M22:N22"/>
    <mergeCell ref="O22:P22"/>
    <mergeCell ref="A21:B21"/>
    <mergeCell ref="C21:D21"/>
    <mergeCell ref="E21:J21"/>
    <mergeCell ref="K21:L21"/>
    <mergeCell ref="M21:N21"/>
    <mergeCell ref="O21:P21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O23:P23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5:P25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7:P27"/>
    <mergeCell ref="A30:B30"/>
    <mergeCell ref="C30:D30"/>
    <mergeCell ref="E30:J30"/>
    <mergeCell ref="K30:L30"/>
    <mergeCell ref="M30:N30"/>
    <mergeCell ref="O30:P30"/>
    <mergeCell ref="A29:B29"/>
    <mergeCell ref="C29:D29"/>
    <mergeCell ref="E29:J29"/>
    <mergeCell ref="K29:L29"/>
    <mergeCell ref="M29:N29"/>
    <mergeCell ref="O29:P29"/>
    <mergeCell ref="A32:B32"/>
    <mergeCell ref="C32:D32"/>
    <mergeCell ref="E32:J32"/>
    <mergeCell ref="K32:L32"/>
    <mergeCell ref="M32:N32"/>
    <mergeCell ref="O32:P32"/>
    <mergeCell ref="A31:B31"/>
    <mergeCell ref="C31:D31"/>
    <mergeCell ref="E31:J31"/>
    <mergeCell ref="K31:L31"/>
    <mergeCell ref="M31:N31"/>
    <mergeCell ref="O31:P31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3:P33"/>
    <mergeCell ref="A36:B36"/>
    <mergeCell ref="C36:D36"/>
    <mergeCell ref="E36:J36"/>
    <mergeCell ref="K36:L36"/>
    <mergeCell ref="M36:N36"/>
    <mergeCell ref="O36:P36"/>
    <mergeCell ref="A35:B35"/>
    <mergeCell ref="C35:D35"/>
    <mergeCell ref="E35:J35"/>
    <mergeCell ref="K35:L35"/>
    <mergeCell ref="M35:N35"/>
    <mergeCell ref="O35:P35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O37:P37"/>
    <mergeCell ref="A40:B40"/>
    <mergeCell ref="C40:D40"/>
    <mergeCell ref="E40:J40"/>
    <mergeCell ref="K40:L40"/>
    <mergeCell ref="M40:N40"/>
    <mergeCell ref="O40:P40"/>
    <mergeCell ref="A39:B39"/>
    <mergeCell ref="C39:D39"/>
    <mergeCell ref="E39:J39"/>
    <mergeCell ref="K39:L39"/>
    <mergeCell ref="M39:N39"/>
    <mergeCell ref="O39:P39"/>
    <mergeCell ref="A42:B42"/>
    <mergeCell ref="C42:D42"/>
    <mergeCell ref="E42:J42"/>
    <mergeCell ref="K42:L42"/>
    <mergeCell ref="M42:N42"/>
    <mergeCell ref="O42:P42"/>
    <mergeCell ref="A41:B41"/>
    <mergeCell ref="C41:D41"/>
    <mergeCell ref="E41:J41"/>
    <mergeCell ref="K41:L41"/>
    <mergeCell ref="M41:N41"/>
    <mergeCell ref="O41:P41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3:P43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5:P45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7:P4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S50"/>
  <sheetViews>
    <sheetView zoomScale="90" zoomScaleNormal="90" workbookViewId="0">
      <selection activeCell="A16" sqref="A16:B16"/>
    </sheetView>
  </sheetViews>
  <sheetFormatPr defaultRowHeight="15" x14ac:dyDescent="0.25"/>
  <cols>
    <col min="9" max="9" width="11" bestFit="1" customWidth="1"/>
    <col min="18" max="18" width="11.7109375" customWidth="1"/>
    <col min="19" max="19" width="9.7109375" style="24" bestFit="1" customWidth="1"/>
  </cols>
  <sheetData>
    <row r="1" spans="1:19" ht="24" thickBot="1" x14ac:dyDescent="0.4">
      <c r="A1" s="87" t="s">
        <v>109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9" ht="18.75" x14ac:dyDescent="0.3">
      <c r="A2" s="88" t="s">
        <v>7</v>
      </c>
      <c r="B2" s="89"/>
      <c r="C2" s="89"/>
      <c r="D2" s="89"/>
      <c r="E2" s="89"/>
      <c r="F2" s="89"/>
      <c r="G2" s="90"/>
      <c r="H2" s="88" t="s">
        <v>17</v>
      </c>
      <c r="I2" s="89"/>
      <c r="J2" s="89"/>
      <c r="K2" s="89"/>
      <c r="L2" s="89"/>
      <c r="M2" s="89"/>
      <c r="N2" s="89"/>
      <c r="O2" s="89"/>
      <c r="P2" s="9"/>
      <c r="Q2" s="14">
        <f>MAX(Q8:Q50)+250</f>
        <v>19933</v>
      </c>
      <c r="R2" s="11"/>
      <c r="S2" s="25">
        <f>MAX(S8:S50)</f>
        <v>45426</v>
      </c>
    </row>
    <row r="3" spans="1:19" x14ac:dyDescent="0.25">
      <c r="A3" s="1" t="s">
        <v>8</v>
      </c>
      <c r="B3" s="82" t="s">
        <v>85</v>
      </c>
      <c r="C3" s="82"/>
      <c r="D3" s="82"/>
      <c r="E3" s="4" t="s">
        <v>11</v>
      </c>
      <c r="F3" s="82" t="s">
        <v>86</v>
      </c>
      <c r="G3" s="83"/>
      <c r="H3" s="91" t="s">
        <v>18</v>
      </c>
      <c r="I3" s="92"/>
      <c r="J3" s="21">
        <v>250</v>
      </c>
      <c r="K3" s="22" t="s">
        <v>37</v>
      </c>
      <c r="L3" s="92" t="s">
        <v>20</v>
      </c>
      <c r="M3" s="92"/>
      <c r="N3" s="82" t="s">
        <v>157</v>
      </c>
      <c r="O3" s="82"/>
      <c r="P3" s="10"/>
    </row>
    <row r="4" spans="1:19" x14ac:dyDescent="0.25">
      <c r="A4" s="1" t="s">
        <v>125</v>
      </c>
      <c r="B4" s="82">
        <v>63045</v>
      </c>
      <c r="C4" s="82"/>
      <c r="D4" s="82"/>
      <c r="E4" s="4" t="s">
        <v>22</v>
      </c>
      <c r="F4" s="82"/>
      <c r="G4" s="83"/>
      <c r="H4" s="91" t="s">
        <v>19</v>
      </c>
      <c r="I4" s="92"/>
      <c r="J4" s="82" t="s">
        <v>153</v>
      </c>
      <c r="K4" s="82"/>
      <c r="L4" s="92" t="s">
        <v>158</v>
      </c>
      <c r="M4" s="92"/>
      <c r="N4" s="82" t="s">
        <v>159</v>
      </c>
      <c r="O4" s="82"/>
      <c r="P4" s="10"/>
    </row>
    <row r="5" spans="1:19" ht="15.75" thickBot="1" x14ac:dyDescent="0.3">
      <c r="A5" s="3"/>
      <c r="B5" s="74"/>
      <c r="C5" s="74"/>
      <c r="D5" s="74"/>
      <c r="E5" s="8" t="s">
        <v>92</v>
      </c>
      <c r="F5" s="74" t="s">
        <v>102</v>
      </c>
      <c r="G5" s="81"/>
      <c r="H5" s="104"/>
      <c r="I5" s="97"/>
      <c r="J5" s="74"/>
      <c r="K5" s="74"/>
      <c r="L5" s="97" t="s">
        <v>28</v>
      </c>
      <c r="M5" s="97"/>
      <c r="N5" s="74" t="s">
        <v>160</v>
      </c>
      <c r="O5" s="74"/>
      <c r="P5" s="6"/>
      <c r="R5" s="12">
        <f>LOOKUP(2,1/(1-ISBLANK(K:K)),K:K)</f>
        <v>19683</v>
      </c>
    </row>
    <row r="6" spans="1:19" ht="9.9499999999999993" customHeight="1" x14ac:dyDescent="0.25"/>
    <row r="7" spans="1:19" s="7" customFormat="1" ht="30" customHeight="1" x14ac:dyDescent="0.25">
      <c r="A7" s="72" t="s">
        <v>12</v>
      </c>
      <c r="B7" s="73"/>
      <c r="C7" s="77" t="s">
        <v>24</v>
      </c>
      <c r="D7" s="78"/>
      <c r="E7" s="79" t="s">
        <v>25</v>
      </c>
      <c r="F7" s="80"/>
      <c r="G7" s="80"/>
      <c r="H7" s="80"/>
      <c r="I7" s="80"/>
      <c r="J7" s="80"/>
      <c r="K7" s="80" t="s">
        <v>127</v>
      </c>
      <c r="L7" s="80"/>
      <c r="M7" s="72" t="s">
        <v>14</v>
      </c>
      <c r="N7" s="73"/>
      <c r="O7" s="72" t="s">
        <v>26</v>
      </c>
      <c r="P7" s="73"/>
      <c r="S7" s="26"/>
    </row>
    <row r="8" spans="1:19" ht="20.100000000000001" customHeight="1" x14ac:dyDescent="0.25">
      <c r="A8" s="65">
        <v>45089</v>
      </c>
      <c r="B8" s="66"/>
      <c r="C8" s="65" t="s">
        <v>154</v>
      </c>
      <c r="D8" s="66"/>
      <c r="E8" s="67" t="s">
        <v>156</v>
      </c>
      <c r="F8" s="67"/>
      <c r="G8" s="67"/>
      <c r="H8" s="67"/>
      <c r="I8" s="67"/>
      <c r="J8" s="67"/>
      <c r="K8" s="67">
        <v>19400</v>
      </c>
      <c r="L8" s="67"/>
      <c r="M8" s="68" t="s">
        <v>155</v>
      </c>
      <c r="N8" s="69"/>
      <c r="O8" s="68"/>
      <c r="P8" s="69"/>
      <c r="Q8" s="13">
        <f>IF(C8="y",K8*1,0)</f>
        <v>19400</v>
      </c>
      <c r="S8" s="27">
        <f>IF(C8="y",A8*1,0)</f>
        <v>45089</v>
      </c>
    </row>
    <row r="9" spans="1:19" ht="20.100000000000001" customHeight="1" x14ac:dyDescent="0.25">
      <c r="A9" s="65">
        <v>45161</v>
      </c>
      <c r="B9" s="66"/>
      <c r="C9" s="65" t="s">
        <v>154</v>
      </c>
      <c r="D9" s="66"/>
      <c r="E9" s="67" t="s">
        <v>204</v>
      </c>
      <c r="F9" s="67"/>
      <c r="G9" s="67"/>
      <c r="H9" s="67"/>
      <c r="I9" s="67"/>
      <c r="J9" s="67"/>
      <c r="K9" s="67"/>
      <c r="L9" s="67"/>
      <c r="M9" s="68" t="s">
        <v>155</v>
      </c>
      <c r="N9" s="69"/>
      <c r="O9" s="70" t="s">
        <v>205</v>
      </c>
      <c r="P9" s="71"/>
      <c r="Q9" s="13">
        <f t="shared" ref="Q9:Q50" si="0">IF(C9="y",K9*1,0)</f>
        <v>0</v>
      </c>
      <c r="S9" s="27">
        <f>IF(C9="y",A9*1,0)</f>
        <v>45161</v>
      </c>
    </row>
    <row r="10" spans="1:19" ht="20.100000000000001" customHeight="1" x14ac:dyDescent="0.25">
      <c r="A10" s="65">
        <v>45223</v>
      </c>
      <c r="B10" s="66"/>
      <c r="C10" s="65" t="s">
        <v>154</v>
      </c>
      <c r="D10" s="66"/>
      <c r="E10" s="67" t="s">
        <v>212</v>
      </c>
      <c r="F10" s="67"/>
      <c r="G10" s="67"/>
      <c r="H10" s="67"/>
      <c r="I10" s="67"/>
      <c r="J10" s="67"/>
      <c r="K10" s="67"/>
      <c r="L10" s="67"/>
      <c r="M10" s="68" t="s">
        <v>211</v>
      </c>
      <c r="N10" s="69"/>
      <c r="O10" s="70"/>
      <c r="P10" s="71"/>
      <c r="Q10" s="13">
        <f t="shared" si="0"/>
        <v>0</v>
      </c>
      <c r="S10" s="27">
        <f t="shared" ref="S10:S50" si="1">IF(C10="y",A10*1,0)</f>
        <v>45223</v>
      </c>
    </row>
    <row r="11" spans="1:19" ht="20.100000000000001" customHeight="1" x14ac:dyDescent="0.25">
      <c r="A11" s="65">
        <v>45267</v>
      </c>
      <c r="B11" s="66"/>
      <c r="C11" s="65" t="s">
        <v>230</v>
      </c>
      <c r="D11" s="66"/>
      <c r="E11" s="67" t="s">
        <v>251</v>
      </c>
      <c r="F11" s="67"/>
      <c r="G11" s="67"/>
      <c r="H11" s="67"/>
      <c r="I11" s="67"/>
      <c r="J11" s="67"/>
      <c r="K11" s="67">
        <v>19549</v>
      </c>
      <c r="L11" s="67"/>
      <c r="M11" s="68" t="s">
        <v>231</v>
      </c>
      <c r="N11" s="69"/>
      <c r="O11" s="70"/>
      <c r="P11" s="71"/>
      <c r="Q11" s="13">
        <f t="shared" si="0"/>
        <v>0</v>
      </c>
      <c r="S11" s="27">
        <f t="shared" si="1"/>
        <v>0</v>
      </c>
    </row>
    <row r="12" spans="1:19" ht="20.100000000000001" customHeight="1" x14ac:dyDescent="0.25">
      <c r="A12" s="65">
        <v>45320</v>
      </c>
      <c r="B12" s="66"/>
      <c r="C12" s="65" t="s">
        <v>196</v>
      </c>
      <c r="D12" s="66"/>
      <c r="E12" s="67" t="s">
        <v>249</v>
      </c>
      <c r="F12" s="67"/>
      <c r="G12" s="67"/>
      <c r="H12" s="67"/>
      <c r="I12" s="67"/>
      <c r="J12" s="67"/>
      <c r="K12" s="67">
        <v>19591</v>
      </c>
      <c r="L12" s="67"/>
      <c r="M12" s="68" t="s">
        <v>250</v>
      </c>
      <c r="N12" s="69"/>
      <c r="O12" s="70"/>
      <c r="P12" s="71"/>
      <c r="Q12" s="13">
        <f t="shared" si="0"/>
        <v>0</v>
      </c>
      <c r="S12" s="27">
        <f t="shared" si="1"/>
        <v>0</v>
      </c>
    </row>
    <row r="13" spans="1:19" ht="20.100000000000001" customHeight="1" x14ac:dyDescent="0.25">
      <c r="A13" s="65">
        <v>45350</v>
      </c>
      <c r="B13" s="66"/>
      <c r="C13" s="65" t="s">
        <v>196</v>
      </c>
      <c r="D13" s="66"/>
      <c r="E13" s="67" t="s">
        <v>256</v>
      </c>
      <c r="F13" s="67"/>
      <c r="G13" s="67"/>
      <c r="H13" s="67"/>
      <c r="I13" s="67"/>
      <c r="J13" s="67"/>
      <c r="K13" s="67">
        <v>19623</v>
      </c>
      <c r="L13" s="67"/>
      <c r="M13" s="68" t="s">
        <v>227</v>
      </c>
      <c r="N13" s="69"/>
      <c r="O13" s="70"/>
      <c r="P13" s="71"/>
      <c r="Q13" s="13">
        <f t="shared" si="0"/>
        <v>0</v>
      </c>
      <c r="S13" s="27">
        <f t="shared" si="1"/>
        <v>0</v>
      </c>
    </row>
    <row r="14" spans="1:19" ht="20.100000000000001" customHeight="1" x14ac:dyDescent="0.25">
      <c r="A14" s="65">
        <v>45378</v>
      </c>
      <c r="B14" s="66"/>
      <c r="C14" s="65" t="s">
        <v>196</v>
      </c>
      <c r="D14" s="66"/>
      <c r="E14" s="67" t="s">
        <v>264</v>
      </c>
      <c r="F14" s="67"/>
      <c r="G14" s="67"/>
      <c r="H14" s="67"/>
      <c r="I14" s="67"/>
      <c r="J14" s="67"/>
      <c r="K14" s="67">
        <v>19640</v>
      </c>
      <c r="L14" s="67"/>
      <c r="M14" s="68" t="s">
        <v>227</v>
      </c>
      <c r="N14" s="69"/>
      <c r="O14" s="70"/>
      <c r="P14" s="71"/>
      <c r="Q14" s="13">
        <f t="shared" si="0"/>
        <v>0</v>
      </c>
      <c r="S14" s="27">
        <f t="shared" si="1"/>
        <v>0</v>
      </c>
    </row>
    <row r="15" spans="1:19" ht="20.100000000000001" customHeight="1" x14ac:dyDescent="0.25">
      <c r="A15" s="65">
        <v>45426</v>
      </c>
      <c r="B15" s="66"/>
      <c r="C15" s="65" t="s">
        <v>154</v>
      </c>
      <c r="D15" s="66"/>
      <c r="E15" s="67" t="s">
        <v>279</v>
      </c>
      <c r="F15" s="67"/>
      <c r="G15" s="67"/>
      <c r="H15" s="67"/>
      <c r="I15" s="67"/>
      <c r="J15" s="67"/>
      <c r="K15" s="67">
        <v>19683</v>
      </c>
      <c r="L15" s="67"/>
      <c r="M15" s="68" t="s">
        <v>227</v>
      </c>
      <c r="N15" s="69"/>
      <c r="O15" s="70"/>
      <c r="P15" s="71"/>
      <c r="Q15" s="13">
        <f t="shared" si="0"/>
        <v>19683</v>
      </c>
      <c r="S15" s="27">
        <f t="shared" si="1"/>
        <v>45426</v>
      </c>
    </row>
    <row r="16" spans="1:19" ht="20.100000000000001" customHeight="1" x14ac:dyDescent="0.25">
      <c r="A16" s="65"/>
      <c r="B16" s="66"/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69"/>
      <c r="O16" s="70"/>
      <c r="P16" s="71"/>
      <c r="Q16" s="13">
        <f t="shared" si="0"/>
        <v>0</v>
      </c>
      <c r="S16" s="27">
        <f t="shared" si="1"/>
        <v>0</v>
      </c>
    </row>
    <row r="17" spans="1:19" ht="20.100000000000001" customHeight="1" x14ac:dyDescent="0.25">
      <c r="A17" s="65"/>
      <c r="B17" s="66"/>
      <c r="C17" s="65"/>
      <c r="D17" s="66"/>
      <c r="E17" s="67"/>
      <c r="F17" s="67"/>
      <c r="G17" s="67"/>
      <c r="H17" s="67"/>
      <c r="I17" s="67"/>
      <c r="J17" s="67"/>
      <c r="K17" s="67"/>
      <c r="L17" s="67"/>
      <c r="M17" s="68"/>
      <c r="N17" s="69"/>
      <c r="O17" s="70"/>
      <c r="P17" s="71"/>
      <c r="Q17" s="13">
        <f t="shared" si="0"/>
        <v>0</v>
      </c>
      <c r="S17" s="27">
        <f t="shared" si="1"/>
        <v>0</v>
      </c>
    </row>
    <row r="18" spans="1:19" ht="20.100000000000001" customHeight="1" x14ac:dyDescent="0.25">
      <c r="A18" s="65"/>
      <c r="B18" s="66"/>
      <c r="C18" s="65"/>
      <c r="D18" s="66"/>
      <c r="E18" s="67"/>
      <c r="F18" s="67"/>
      <c r="G18" s="67"/>
      <c r="H18" s="67"/>
      <c r="I18" s="67"/>
      <c r="J18" s="67"/>
      <c r="K18" s="67"/>
      <c r="L18" s="67"/>
      <c r="M18" s="68"/>
      <c r="N18" s="69"/>
      <c r="O18" s="70"/>
      <c r="P18" s="71"/>
      <c r="Q18" s="13">
        <f t="shared" si="0"/>
        <v>0</v>
      </c>
      <c r="S18" s="27">
        <f t="shared" si="1"/>
        <v>0</v>
      </c>
    </row>
    <row r="19" spans="1:19" ht="20.100000000000001" customHeight="1" x14ac:dyDescent="0.25">
      <c r="A19" s="65"/>
      <c r="B19" s="66"/>
      <c r="C19" s="65"/>
      <c r="D19" s="66"/>
      <c r="E19" s="67"/>
      <c r="F19" s="67"/>
      <c r="G19" s="67"/>
      <c r="H19" s="67"/>
      <c r="I19" s="67"/>
      <c r="J19" s="67"/>
      <c r="K19" s="67"/>
      <c r="L19" s="67"/>
      <c r="M19" s="68"/>
      <c r="N19" s="69"/>
      <c r="O19" s="70"/>
      <c r="P19" s="71"/>
      <c r="Q19" s="13">
        <f t="shared" si="0"/>
        <v>0</v>
      </c>
      <c r="S19" s="27">
        <f t="shared" si="1"/>
        <v>0</v>
      </c>
    </row>
    <row r="20" spans="1:19" ht="20.100000000000001" customHeight="1" x14ac:dyDescent="0.25">
      <c r="A20" s="65"/>
      <c r="B20" s="66"/>
      <c r="C20" s="65"/>
      <c r="D20" s="66"/>
      <c r="E20" s="67"/>
      <c r="F20" s="67"/>
      <c r="G20" s="67"/>
      <c r="H20" s="67"/>
      <c r="I20" s="67"/>
      <c r="J20" s="67"/>
      <c r="K20" s="67"/>
      <c r="L20" s="67"/>
      <c r="M20" s="68"/>
      <c r="N20" s="69"/>
      <c r="O20" s="70"/>
      <c r="P20" s="71"/>
      <c r="Q20" s="13">
        <f t="shared" si="0"/>
        <v>0</v>
      </c>
      <c r="S20" s="27">
        <f t="shared" si="1"/>
        <v>0</v>
      </c>
    </row>
    <row r="21" spans="1:19" ht="20.100000000000001" customHeight="1" x14ac:dyDescent="0.25">
      <c r="A21" s="65"/>
      <c r="B21" s="66"/>
      <c r="C21" s="65"/>
      <c r="D21" s="66"/>
      <c r="E21" s="67"/>
      <c r="F21" s="67"/>
      <c r="G21" s="67"/>
      <c r="H21" s="67"/>
      <c r="I21" s="67"/>
      <c r="J21" s="67"/>
      <c r="K21" s="67"/>
      <c r="L21" s="67"/>
      <c r="M21" s="68"/>
      <c r="N21" s="69"/>
      <c r="O21" s="70"/>
      <c r="P21" s="71"/>
      <c r="Q21" s="13">
        <f t="shared" si="0"/>
        <v>0</v>
      </c>
      <c r="S21" s="27">
        <f t="shared" si="1"/>
        <v>0</v>
      </c>
    </row>
    <row r="22" spans="1:19" ht="20.100000000000001" customHeight="1" x14ac:dyDescent="0.25">
      <c r="A22" s="65"/>
      <c r="B22" s="66"/>
      <c r="C22" s="65"/>
      <c r="D22" s="66"/>
      <c r="E22" s="67"/>
      <c r="F22" s="67"/>
      <c r="G22" s="67"/>
      <c r="H22" s="67"/>
      <c r="I22" s="67"/>
      <c r="J22" s="67"/>
      <c r="K22" s="67"/>
      <c r="L22" s="67"/>
      <c r="M22" s="68"/>
      <c r="N22" s="69"/>
      <c r="O22" s="70"/>
      <c r="P22" s="71"/>
      <c r="Q22" s="13">
        <f t="shared" si="0"/>
        <v>0</v>
      </c>
      <c r="S22" s="27">
        <f t="shared" si="1"/>
        <v>0</v>
      </c>
    </row>
    <row r="23" spans="1:19" ht="20.100000000000001" customHeight="1" x14ac:dyDescent="0.25">
      <c r="A23" s="65"/>
      <c r="B23" s="66"/>
      <c r="C23" s="65"/>
      <c r="D23" s="66"/>
      <c r="E23" s="67"/>
      <c r="F23" s="67"/>
      <c r="G23" s="67"/>
      <c r="H23" s="67"/>
      <c r="I23" s="67"/>
      <c r="J23" s="67"/>
      <c r="K23" s="67"/>
      <c r="L23" s="67"/>
      <c r="M23" s="68"/>
      <c r="N23" s="69"/>
      <c r="O23" s="70"/>
      <c r="P23" s="71"/>
      <c r="Q23" s="13">
        <f t="shared" si="0"/>
        <v>0</v>
      </c>
      <c r="S23" s="27">
        <f t="shared" si="1"/>
        <v>0</v>
      </c>
    </row>
    <row r="24" spans="1:19" ht="20.100000000000001" customHeight="1" x14ac:dyDescent="0.25">
      <c r="A24" s="65"/>
      <c r="B24" s="66"/>
      <c r="C24" s="65"/>
      <c r="D24" s="66"/>
      <c r="E24" s="67"/>
      <c r="F24" s="67"/>
      <c r="G24" s="67"/>
      <c r="H24" s="67"/>
      <c r="I24" s="67"/>
      <c r="J24" s="67"/>
      <c r="K24" s="67"/>
      <c r="L24" s="67"/>
      <c r="M24" s="68"/>
      <c r="N24" s="69"/>
      <c r="O24" s="70"/>
      <c r="P24" s="71"/>
      <c r="Q24" s="13">
        <f t="shared" si="0"/>
        <v>0</v>
      </c>
      <c r="S24" s="27">
        <f t="shared" si="1"/>
        <v>0</v>
      </c>
    </row>
    <row r="25" spans="1:19" ht="20.100000000000001" customHeight="1" x14ac:dyDescent="0.25">
      <c r="A25" s="65"/>
      <c r="B25" s="66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8"/>
      <c r="N25" s="69"/>
      <c r="O25" s="70"/>
      <c r="P25" s="71"/>
      <c r="Q25" s="13">
        <f t="shared" si="0"/>
        <v>0</v>
      </c>
      <c r="S25" s="27">
        <f t="shared" si="1"/>
        <v>0</v>
      </c>
    </row>
    <row r="26" spans="1:19" ht="20.100000000000001" customHeight="1" x14ac:dyDescent="0.25">
      <c r="A26" s="65"/>
      <c r="B26" s="66"/>
      <c r="C26" s="65"/>
      <c r="D26" s="66"/>
      <c r="E26" s="67"/>
      <c r="F26" s="67"/>
      <c r="G26" s="67"/>
      <c r="H26" s="67"/>
      <c r="I26" s="67"/>
      <c r="J26" s="67"/>
      <c r="K26" s="67"/>
      <c r="L26" s="67"/>
      <c r="M26" s="68"/>
      <c r="N26" s="69"/>
      <c r="O26" s="70"/>
      <c r="P26" s="71"/>
      <c r="Q26" s="13">
        <f t="shared" si="0"/>
        <v>0</v>
      </c>
      <c r="S26" s="27">
        <f t="shared" si="1"/>
        <v>0</v>
      </c>
    </row>
    <row r="27" spans="1:19" ht="20.100000000000001" customHeight="1" x14ac:dyDescent="0.25">
      <c r="A27" s="65"/>
      <c r="B27" s="66"/>
      <c r="C27" s="65"/>
      <c r="D27" s="66"/>
      <c r="E27" s="67"/>
      <c r="F27" s="67"/>
      <c r="G27" s="67"/>
      <c r="H27" s="67"/>
      <c r="I27" s="67"/>
      <c r="J27" s="67"/>
      <c r="K27" s="67"/>
      <c r="L27" s="67"/>
      <c r="M27" s="68"/>
      <c r="N27" s="69"/>
      <c r="O27" s="70"/>
      <c r="P27" s="71"/>
      <c r="Q27" s="13">
        <f t="shared" si="0"/>
        <v>0</v>
      </c>
      <c r="S27" s="27">
        <f t="shared" si="1"/>
        <v>0</v>
      </c>
    </row>
    <row r="28" spans="1:19" ht="20.100000000000001" customHeight="1" x14ac:dyDescent="0.25">
      <c r="A28" s="65"/>
      <c r="B28" s="66"/>
      <c r="C28" s="65"/>
      <c r="D28" s="66"/>
      <c r="E28" s="67"/>
      <c r="F28" s="67"/>
      <c r="G28" s="67"/>
      <c r="H28" s="67"/>
      <c r="I28" s="67"/>
      <c r="J28" s="67"/>
      <c r="K28" s="67"/>
      <c r="L28" s="67"/>
      <c r="M28" s="68"/>
      <c r="N28" s="69"/>
      <c r="O28" s="70"/>
      <c r="P28" s="71"/>
      <c r="Q28" s="13">
        <f t="shared" si="0"/>
        <v>0</v>
      </c>
      <c r="S28" s="27">
        <f t="shared" si="1"/>
        <v>0</v>
      </c>
    </row>
    <row r="29" spans="1:19" ht="20.100000000000001" customHeight="1" x14ac:dyDescent="0.25">
      <c r="A29" s="65"/>
      <c r="B29" s="66"/>
      <c r="C29" s="65"/>
      <c r="D29" s="66"/>
      <c r="E29" s="67"/>
      <c r="F29" s="67"/>
      <c r="G29" s="67"/>
      <c r="H29" s="67"/>
      <c r="I29" s="67"/>
      <c r="J29" s="67"/>
      <c r="K29" s="67"/>
      <c r="L29" s="67"/>
      <c r="M29" s="68"/>
      <c r="N29" s="69"/>
      <c r="O29" s="70"/>
      <c r="P29" s="71"/>
      <c r="Q29" s="13">
        <f t="shared" si="0"/>
        <v>0</v>
      </c>
      <c r="S29" s="27">
        <f t="shared" si="1"/>
        <v>0</v>
      </c>
    </row>
    <row r="30" spans="1:19" ht="20.100000000000001" customHeight="1" x14ac:dyDescent="0.25">
      <c r="A30" s="65"/>
      <c r="B30" s="66"/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8"/>
      <c r="N30" s="69"/>
      <c r="O30" s="70"/>
      <c r="P30" s="71"/>
      <c r="Q30" s="13">
        <f t="shared" si="0"/>
        <v>0</v>
      </c>
      <c r="S30" s="27">
        <f t="shared" si="1"/>
        <v>0</v>
      </c>
    </row>
    <row r="31" spans="1:19" ht="20.100000000000001" customHeight="1" x14ac:dyDescent="0.25">
      <c r="A31" s="65"/>
      <c r="B31" s="66"/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8"/>
      <c r="N31" s="69"/>
      <c r="O31" s="70"/>
      <c r="P31" s="71"/>
      <c r="Q31" s="13">
        <f t="shared" si="0"/>
        <v>0</v>
      </c>
      <c r="S31" s="27">
        <f t="shared" si="1"/>
        <v>0</v>
      </c>
    </row>
    <row r="32" spans="1:19" ht="20.100000000000001" customHeight="1" x14ac:dyDescent="0.25">
      <c r="A32" s="65"/>
      <c r="B32" s="66"/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8"/>
      <c r="N32" s="69"/>
      <c r="O32" s="70"/>
      <c r="P32" s="71"/>
      <c r="Q32" s="13">
        <f t="shared" si="0"/>
        <v>0</v>
      </c>
      <c r="S32" s="27">
        <f t="shared" si="1"/>
        <v>0</v>
      </c>
    </row>
    <row r="33" spans="1:19" ht="20.100000000000001" customHeight="1" x14ac:dyDescent="0.25">
      <c r="A33" s="65"/>
      <c r="B33" s="66"/>
      <c r="C33" s="65"/>
      <c r="D33" s="66"/>
      <c r="E33" s="67"/>
      <c r="F33" s="67"/>
      <c r="G33" s="67"/>
      <c r="H33" s="67"/>
      <c r="I33" s="67"/>
      <c r="J33" s="67"/>
      <c r="K33" s="67"/>
      <c r="L33" s="67"/>
      <c r="M33" s="68"/>
      <c r="N33" s="69"/>
      <c r="O33" s="70"/>
      <c r="P33" s="71"/>
      <c r="Q33" s="13">
        <f t="shared" si="0"/>
        <v>0</v>
      </c>
      <c r="S33" s="27">
        <f t="shared" si="1"/>
        <v>0</v>
      </c>
    </row>
    <row r="34" spans="1:19" ht="20.100000000000001" customHeight="1" x14ac:dyDescent="0.25">
      <c r="A34" s="65"/>
      <c r="B34" s="66"/>
      <c r="C34" s="65"/>
      <c r="D34" s="66"/>
      <c r="E34" s="67"/>
      <c r="F34" s="67"/>
      <c r="G34" s="67"/>
      <c r="H34" s="67"/>
      <c r="I34" s="67"/>
      <c r="J34" s="67"/>
      <c r="K34" s="67"/>
      <c r="L34" s="67"/>
      <c r="M34" s="68"/>
      <c r="N34" s="69"/>
      <c r="O34" s="70"/>
      <c r="P34" s="71"/>
      <c r="Q34" s="13">
        <f t="shared" si="0"/>
        <v>0</v>
      </c>
      <c r="S34" s="27">
        <f t="shared" si="1"/>
        <v>0</v>
      </c>
    </row>
    <row r="35" spans="1:19" ht="20.100000000000001" customHeight="1" x14ac:dyDescent="0.25">
      <c r="A35" s="65"/>
      <c r="B35" s="66"/>
      <c r="C35" s="65"/>
      <c r="D35" s="66"/>
      <c r="E35" s="67"/>
      <c r="F35" s="67"/>
      <c r="G35" s="67"/>
      <c r="H35" s="67"/>
      <c r="I35" s="67"/>
      <c r="J35" s="67"/>
      <c r="K35" s="67"/>
      <c r="L35" s="67"/>
      <c r="M35" s="68"/>
      <c r="N35" s="69"/>
      <c r="O35" s="70"/>
      <c r="P35" s="71"/>
      <c r="Q35" s="13">
        <f t="shared" si="0"/>
        <v>0</v>
      </c>
      <c r="S35" s="27">
        <f t="shared" si="1"/>
        <v>0</v>
      </c>
    </row>
    <row r="36" spans="1:19" ht="20.100000000000001" customHeight="1" x14ac:dyDescent="0.25">
      <c r="A36" s="65"/>
      <c r="B36" s="66"/>
      <c r="C36" s="65"/>
      <c r="D36" s="66"/>
      <c r="E36" s="67"/>
      <c r="F36" s="67"/>
      <c r="G36" s="67"/>
      <c r="H36" s="67"/>
      <c r="I36" s="67"/>
      <c r="J36" s="67"/>
      <c r="K36" s="67"/>
      <c r="L36" s="67"/>
      <c r="M36" s="68"/>
      <c r="N36" s="69"/>
      <c r="O36" s="70"/>
      <c r="P36" s="71"/>
      <c r="Q36" s="13">
        <f t="shared" si="0"/>
        <v>0</v>
      </c>
      <c r="S36" s="27">
        <f t="shared" si="1"/>
        <v>0</v>
      </c>
    </row>
    <row r="37" spans="1:19" ht="20.100000000000001" customHeight="1" x14ac:dyDescent="0.25">
      <c r="A37" s="65"/>
      <c r="B37" s="66"/>
      <c r="C37" s="65"/>
      <c r="D37" s="66"/>
      <c r="E37" s="67"/>
      <c r="F37" s="67"/>
      <c r="G37" s="67"/>
      <c r="H37" s="67"/>
      <c r="I37" s="67"/>
      <c r="J37" s="67"/>
      <c r="K37" s="67"/>
      <c r="L37" s="67"/>
      <c r="M37" s="68"/>
      <c r="N37" s="69"/>
      <c r="O37" s="70"/>
      <c r="P37" s="71"/>
      <c r="Q37" s="13">
        <f t="shared" si="0"/>
        <v>0</v>
      </c>
      <c r="S37" s="27">
        <f t="shared" si="1"/>
        <v>0</v>
      </c>
    </row>
    <row r="38" spans="1:19" ht="20.100000000000001" customHeight="1" x14ac:dyDescent="0.25">
      <c r="A38" s="65"/>
      <c r="B38" s="66"/>
      <c r="C38" s="65"/>
      <c r="D38" s="66"/>
      <c r="E38" s="67"/>
      <c r="F38" s="67"/>
      <c r="G38" s="67"/>
      <c r="H38" s="67"/>
      <c r="I38" s="67"/>
      <c r="J38" s="67"/>
      <c r="K38" s="67"/>
      <c r="L38" s="67"/>
      <c r="M38" s="68"/>
      <c r="N38" s="69"/>
      <c r="O38" s="70"/>
      <c r="P38" s="71"/>
      <c r="Q38" s="13">
        <f t="shared" si="0"/>
        <v>0</v>
      </c>
      <c r="S38" s="27">
        <f t="shared" si="1"/>
        <v>0</v>
      </c>
    </row>
    <row r="39" spans="1:19" ht="20.100000000000001" customHeight="1" x14ac:dyDescent="0.25">
      <c r="A39" s="65"/>
      <c r="B39" s="66"/>
      <c r="C39" s="65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69"/>
      <c r="O39" s="70"/>
      <c r="P39" s="71"/>
      <c r="Q39" s="13">
        <f t="shared" si="0"/>
        <v>0</v>
      </c>
      <c r="S39" s="27">
        <f t="shared" si="1"/>
        <v>0</v>
      </c>
    </row>
    <row r="40" spans="1:19" ht="20.100000000000001" customHeight="1" x14ac:dyDescent="0.25">
      <c r="A40" s="65"/>
      <c r="B40" s="66"/>
      <c r="C40" s="65"/>
      <c r="D40" s="66"/>
      <c r="E40" s="67"/>
      <c r="F40" s="67"/>
      <c r="G40" s="67"/>
      <c r="H40" s="67"/>
      <c r="I40" s="67"/>
      <c r="J40" s="67"/>
      <c r="K40" s="67"/>
      <c r="L40" s="67"/>
      <c r="M40" s="68"/>
      <c r="N40" s="69"/>
      <c r="O40" s="70"/>
      <c r="P40" s="71"/>
      <c r="Q40" s="13">
        <f t="shared" si="0"/>
        <v>0</v>
      </c>
      <c r="S40" s="27">
        <f t="shared" si="1"/>
        <v>0</v>
      </c>
    </row>
    <row r="41" spans="1:19" ht="20.100000000000001" customHeight="1" x14ac:dyDescent="0.25">
      <c r="A41" s="65"/>
      <c r="B41" s="66"/>
      <c r="C41" s="65"/>
      <c r="D41" s="66"/>
      <c r="E41" s="67"/>
      <c r="F41" s="67"/>
      <c r="G41" s="67"/>
      <c r="H41" s="67"/>
      <c r="I41" s="67"/>
      <c r="J41" s="67"/>
      <c r="K41" s="67"/>
      <c r="L41" s="67"/>
      <c r="M41" s="68"/>
      <c r="N41" s="69"/>
      <c r="O41" s="70"/>
      <c r="P41" s="71"/>
      <c r="Q41" s="13">
        <f t="shared" si="0"/>
        <v>0</v>
      </c>
      <c r="S41" s="27">
        <f t="shared" si="1"/>
        <v>0</v>
      </c>
    </row>
    <row r="42" spans="1:19" ht="20.100000000000001" customHeight="1" x14ac:dyDescent="0.25">
      <c r="A42" s="65"/>
      <c r="B42" s="66"/>
      <c r="C42" s="65"/>
      <c r="D42" s="66"/>
      <c r="E42" s="67"/>
      <c r="F42" s="67"/>
      <c r="G42" s="67"/>
      <c r="H42" s="67"/>
      <c r="I42" s="67"/>
      <c r="J42" s="67"/>
      <c r="K42" s="67"/>
      <c r="L42" s="67"/>
      <c r="M42" s="68"/>
      <c r="N42" s="69"/>
      <c r="O42" s="70"/>
      <c r="P42" s="71"/>
      <c r="Q42" s="13">
        <f t="shared" si="0"/>
        <v>0</v>
      </c>
      <c r="S42" s="27">
        <f t="shared" si="1"/>
        <v>0</v>
      </c>
    </row>
    <row r="43" spans="1:19" ht="20.100000000000001" customHeight="1" x14ac:dyDescent="0.25">
      <c r="A43" s="65"/>
      <c r="B43" s="66"/>
      <c r="C43" s="65"/>
      <c r="D43" s="66"/>
      <c r="E43" s="67"/>
      <c r="F43" s="67"/>
      <c r="G43" s="67"/>
      <c r="H43" s="67"/>
      <c r="I43" s="67"/>
      <c r="J43" s="67"/>
      <c r="K43" s="67"/>
      <c r="L43" s="67"/>
      <c r="M43" s="68"/>
      <c r="N43" s="69"/>
      <c r="O43" s="70"/>
      <c r="P43" s="71"/>
      <c r="Q43" s="13">
        <f t="shared" si="0"/>
        <v>0</v>
      </c>
      <c r="S43" s="27">
        <f t="shared" si="1"/>
        <v>0</v>
      </c>
    </row>
    <row r="44" spans="1:19" ht="20.100000000000001" customHeight="1" x14ac:dyDescent="0.25">
      <c r="A44" s="65"/>
      <c r="B44" s="66"/>
      <c r="C44" s="65"/>
      <c r="D44" s="66"/>
      <c r="E44" s="67"/>
      <c r="F44" s="67"/>
      <c r="G44" s="67"/>
      <c r="H44" s="67"/>
      <c r="I44" s="67"/>
      <c r="J44" s="67"/>
      <c r="K44" s="67"/>
      <c r="L44" s="67"/>
      <c r="M44" s="68"/>
      <c r="N44" s="69"/>
      <c r="O44" s="70"/>
      <c r="P44" s="71"/>
      <c r="Q44" s="13">
        <f t="shared" si="0"/>
        <v>0</v>
      </c>
      <c r="S44" s="27">
        <f t="shared" si="1"/>
        <v>0</v>
      </c>
    </row>
    <row r="45" spans="1:19" ht="20.100000000000001" customHeight="1" x14ac:dyDescent="0.25">
      <c r="A45" s="65"/>
      <c r="B45" s="66"/>
      <c r="C45" s="65"/>
      <c r="D45" s="66"/>
      <c r="E45" s="67"/>
      <c r="F45" s="67"/>
      <c r="G45" s="67"/>
      <c r="H45" s="67"/>
      <c r="I45" s="67"/>
      <c r="J45" s="67"/>
      <c r="K45" s="67"/>
      <c r="L45" s="67"/>
      <c r="M45" s="68"/>
      <c r="N45" s="69"/>
      <c r="O45" s="70"/>
      <c r="P45" s="71"/>
      <c r="Q45" s="13">
        <f t="shared" si="0"/>
        <v>0</v>
      </c>
      <c r="S45" s="27">
        <f t="shared" si="1"/>
        <v>0</v>
      </c>
    </row>
    <row r="46" spans="1:19" ht="20.100000000000001" customHeight="1" x14ac:dyDescent="0.25">
      <c r="A46" s="65"/>
      <c r="B46" s="66"/>
      <c r="C46" s="65"/>
      <c r="D46" s="66"/>
      <c r="E46" s="67"/>
      <c r="F46" s="67"/>
      <c r="G46" s="67"/>
      <c r="H46" s="67"/>
      <c r="I46" s="67"/>
      <c r="J46" s="67"/>
      <c r="K46" s="67"/>
      <c r="L46" s="67"/>
      <c r="M46" s="68"/>
      <c r="N46" s="69"/>
      <c r="O46" s="70"/>
      <c r="P46" s="71"/>
      <c r="Q46" s="13">
        <f t="shared" si="0"/>
        <v>0</v>
      </c>
      <c r="S46" s="27">
        <f t="shared" si="1"/>
        <v>0</v>
      </c>
    </row>
    <row r="47" spans="1:19" ht="20.100000000000001" customHeight="1" x14ac:dyDescent="0.25">
      <c r="A47" s="65"/>
      <c r="B47" s="66"/>
      <c r="C47" s="65"/>
      <c r="D47" s="66"/>
      <c r="E47" s="67"/>
      <c r="F47" s="67"/>
      <c r="G47" s="67"/>
      <c r="H47" s="67"/>
      <c r="I47" s="67"/>
      <c r="J47" s="67"/>
      <c r="K47" s="67"/>
      <c r="L47" s="67"/>
      <c r="M47" s="68"/>
      <c r="N47" s="69"/>
      <c r="O47" s="70"/>
      <c r="P47" s="71"/>
      <c r="Q47" s="13">
        <f t="shared" si="0"/>
        <v>0</v>
      </c>
      <c r="S47" s="27">
        <f t="shared" si="1"/>
        <v>0</v>
      </c>
    </row>
    <row r="48" spans="1:19" ht="20.100000000000001" customHeight="1" x14ac:dyDescent="0.25">
      <c r="A48" s="65"/>
      <c r="B48" s="66"/>
      <c r="C48" s="65"/>
      <c r="D48" s="66"/>
      <c r="E48" s="67"/>
      <c r="F48" s="67"/>
      <c r="G48" s="67"/>
      <c r="H48" s="67"/>
      <c r="I48" s="67"/>
      <c r="J48" s="67"/>
      <c r="K48" s="67"/>
      <c r="L48" s="67"/>
      <c r="M48" s="68"/>
      <c r="N48" s="69"/>
      <c r="O48" s="70"/>
      <c r="P48" s="71"/>
      <c r="Q48" s="13">
        <f t="shared" si="0"/>
        <v>0</v>
      </c>
      <c r="S48" s="27">
        <f t="shared" si="1"/>
        <v>0</v>
      </c>
    </row>
    <row r="49" spans="1:19" ht="20.100000000000001" customHeight="1" x14ac:dyDescent="0.25">
      <c r="A49" s="65"/>
      <c r="B49" s="66"/>
      <c r="C49" s="65"/>
      <c r="D49" s="66"/>
      <c r="E49" s="67"/>
      <c r="F49" s="67"/>
      <c r="G49" s="67"/>
      <c r="H49" s="67"/>
      <c r="I49" s="67"/>
      <c r="J49" s="67"/>
      <c r="K49" s="67"/>
      <c r="L49" s="67"/>
      <c r="M49" s="68"/>
      <c r="N49" s="69"/>
      <c r="O49" s="70"/>
      <c r="P49" s="71"/>
      <c r="Q49" s="13">
        <f t="shared" si="0"/>
        <v>0</v>
      </c>
      <c r="S49" s="27">
        <f t="shared" si="1"/>
        <v>0</v>
      </c>
    </row>
    <row r="50" spans="1:19" ht="20.100000000000001" customHeight="1" x14ac:dyDescent="0.25">
      <c r="A50" s="65"/>
      <c r="B50" s="66"/>
      <c r="C50" s="65"/>
      <c r="D50" s="66"/>
      <c r="E50" s="67"/>
      <c r="F50" s="67"/>
      <c r="G50" s="67"/>
      <c r="H50" s="67"/>
      <c r="I50" s="67"/>
      <c r="J50" s="67"/>
      <c r="K50" s="67"/>
      <c r="L50" s="67"/>
      <c r="M50" s="68"/>
      <c r="N50" s="69"/>
      <c r="O50" s="67"/>
      <c r="P50" s="67"/>
      <c r="Q50" s="13">
        <f t="shared" si="0"/>
        <v>0</v>
      </c>
      <c r="S50" s="27">
        <f t="shared" si="1"/>
        <v>0</v>
      </c>
    </row>
  </sheetData>
  <mergeCells count="284">
    <mergeCell ref="B4:D4"/>
    <mergeCell ref="F4:G4"/>
    <mergeCell ref="H4:I4"/>
    <mergeCell ref="J4:K4"/>
    <mergeCell ref="L4:M4"/>
    <mergeCell ref="N4:O4"/>
    <mergeCell ref="A1:O1"/>
    <mergeCell ref="A2:G2"/>
    <mergeCell ref="H2:O2"/>
    <mergeCell ref="B3:D3"/>
    <mergeCell ref="F3:G3"/>
    <mergeCell ref="H3:I3"/>
    <mergeCell ref="L3:M3"/>
    <mergeCell ref="N3:O3"/>
    <mergeCell ref="O7:P7"/>
    <mergeCell ref="A8:B8"/>
    <mergeCell ref="C8:D8"/>
    <mergeCell ref="E8:J8"/>
    <mergeCell ref="K8:L8"/>
    <mergeCell ref="M8:N8"/>
    <mergeCell ref="O8:P8"/>
    <mergeCell ref="B5:D5"/>
    <mergeCell ref="H5:I5"/>
    <mergeCell ref="J5:K5"/>
    <mergeCell ref="L5:M5"/>
    <mergeCell ref="N5:O5"/>
    <mergeCell ref="A7:B7"/>
    <mergeCell ref="C7:D7"/>
    <mergeCell ref="E7:J7"/>
    <mergeCell ref="K7:L7"/>
    <mergeCell ref="M7:N7"/>
    <mergeCell ref="F5:G5"/>
    <mergeCell ref="A10:B10"/>
    <mergeCell ref="C10:D10"/>
    <mergeCell ref="E10:J10"/>
    <mergeCell ref="K10:L10"/>
    <mergeCell ref="M10:N10"/>
    <mergeCell ref="O10:P10"/>
    <mergeCell ref="A9:B9"/>
    <mergeCell ref="C9:D9"/>
    <mergeCell ref="E9:J9"/>
    <mergeCell ref="K9:L9"/>
    <mergeCell ref="M9:N9"/>
    <mergeCell ref="O9:P9"/>
    <mergeCell ref="A12:B12"/>
    <mergeCell ref="C12:D12"/>
    <mergeCell ref="E12:J12"/>
    <mergeCell ref="K12:L12"/>
    <mergeCell ref="M12:N12"/>
    <mergeCell ref="O12:P12"/>
    <mergeCell ref="A11:B11"/>
    <mergeCell ref="C11:D11"/>
    <mergeCell ref="E11:J11"/>
    <mergeCell ref="K11:L11"/>
    <mergeCell ref="M11:N11"/>
    <mergeCell ref="O11:P11"/>
    <mergeCell ref="A14:B14"/>
    <mergeCell ref="C14:D14"/>
    <mergeCell ref="E14:J14"/>
    <mergeCell ref="K14:L14"/>
    <mergeCell ref="M14:N14"/>
    <mergeCell ref="O14:P14"/>
    <mergeCell ref="A13:B13"/>
    <mergeCell ref="C13:D13"/>
    <mergeCell ref="E13:J13"/>
    <mergeCell ref="K13:L13"/>
    <mergeCell ref="M13:N13"/>
    <mergeCell ref="O13:P13"/>
    <mergeCell ref="A16:B16"/>
    <mergeCell ref="C16:D16"/>
    <mergeCell ref="E16:J16"/>
    <mergeCell ref="K16:L16"/>
    <mergeCell ref="M16:N16"/>
    <mergeCell ref="O16:P16"/>
    <mergeCell ref="A15:B15"/>
    <mergeCell ref="C15:D15"/>
    <mergeCell ref="E15:J15"/>
    <mergeCell ref="K15:L15"/>
    <mergeCell ref="M15:N15"/>
    <mergeCell ref="O15:P15"/>
    <mergeCell ref="A18:B18"/>
    <mergeCell ref="C18:D18"/>
    <mergeCell ref="E18:J18"/>
    <mergeCell ref="K18:L18"/>
    <mergeCell ref="M18:N18"/>
    <mergeCell ref="O18:P18"/>
    <mergeCell ref="A17:B17"/>
    <mergeCell ref="C17:D17"/>
    <mergeCell ref="E17:J17"/>
    <mergeCell ref="K17:L17"/>
    <mergeCell ref="M17:N17"/>
    <mergeCell ref="O17:P17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O19:P19"/>
    <mergeCell ref="A22:B22"/>
    <mergeCell ref="C22:D22"/>
    <mergeCell ref="E22:J22"/>
    <mergeCell ref="K22:L22"/>
    <mergeCell ref="M22:N22"/>
    <mergeCell ref="O22:P22"/>
    <mergeCell ref="A21:B21"/>
    <mergeCell ref="C21:D21"/>
    <mergeCell ref="E21:J21"/>
    <mergeCell ref="K21:L21"/>
    <mergeCell ref="M21:N21"/>
    <mergeCell ref="O21:P21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O23:P23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5:P25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7:P27"/>
    <mergeCell ref="A30:B30"/>
    <mergeCell ref="C30:D30"/>
    <mergeCell ref="E30:J30"/>
    <mergeCell ref="K30:L30"/>
    <mergeCell ref="M30:N30"/>
    <mergeCell ref="O30:P30"/>
    <mergeCell ref="A29:B29"/>
    <mergeCell ref="C29:D29"/>
    <mergeCell ref="E29:J29"/>
    <mergeCell ref="K29:L29"/>
    <mergeCell ref="M29:N29"/>
    <mergeCell ref="O29:P29"/>
    <mergeCell ref="A32:B32"/>
    <mergeCell ref="C32:D32"/>
    <mergeCell ref="E32:J32"/>
    <mergeCell ref="K32:L32"/>
    <mergeCell ref="M32:N32"/>
    <mergeCell ref="O32:P32"/>
    <mergeCell ref="A31:B31"/>
    <mergeCell ref="C31:D31"/>
    <mergeCell ref="E31:J31"/>
    <mergeCell ref="K31:L31"/>
    <mergeCell ref="M31:N31"/>
    <mergeCell ref="O31:P31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3:P33"/>
    <mergeCell ref="A36:B36"/>
    <mergeCell ref="C36:D36"/>
    <mergeCell ref="E36:J36"/>
    <mergeCell ref="K36:L36"/>
    <mergeCell ref="M36:N36"/>
    <mergeCell ref="O36:P36"/>
    <mergeCell ref="A35:B35"/>
    <mergeCell ref="C35:D35"/>
    <mergeCell ref="E35:J35"/>
    <mergeCell ref="K35:L35"/>
    <mergeCell ref="M35:N35"/>
    <mergeCell ref="O35:P35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O37:P37"/>
    <mergeCell ref="A40:B40"/>
    <mergeCell ref="C40:D40"/>
    <mergeCell ref="E40:J40"/>
    <mergeCell ref="K40:L40"/>
    <mergeCell ref="M40:N40"/>
    <mergeCell ref="O40:P40"/>
    <mergeCell ref="A39:B39"/>
    <mergeCell ref="C39:D39"/>
    <mergeCell ref="E39:J39"/>
    <mergeCell ref="K39:L39"/>
    <mergeCell ref="M39:N39"/>
    <mergeCell ref="O39:P39"/>
    <mergeCell ref="A42:B42"/>
    <mergeCell ref="C42:D42"/>
    <mergeCell ref="E42:J42"/>
    <mergeCell ref="K42:L42"/>
    <mergeCell ref="M42:N42"/>
    <mergeCell ref="O42:P42"/>
    <mergeCell ref="A41:B41"/>
    <mergeCell ref="C41:D41"/>
    <mergeCell ref="E41:J41"/>
    <mergeCell ref="K41:L41"/>
    <mergeCell ref="M41:N41"/>
    <mergeCell ref="O41:P41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3:P43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5:P45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7:P4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50"/>
  <sheetViews>
    <sheetView zoomScale="90" zoomScaleNormal="90" workbookViewId="0">
      <selection activeCell="S1" sqref="S1:S1048576"/>
    </sheetView>
  </sheetViews>
  <sheetFormatPr defaultRowHeight="15" x14ac:dyDescent="0.25"/>
  <cols>
    <col min="9" max="9" width="11" bestFit="1" customWidth="1"/>
    <col min="18" max="18" width="11.7109375" customWidth="1"/>
    <col min="19" max="19" width="9.7109375" style="24" bestFit="1" customWidth="1"/>
  </cols>
  <sheetData>
    <row r="1" spans="1:19" ht="24" thickBot="1" x14ac:dyDescent="0.4">
      <c r="A1" s="87" t="s">
        <v>110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9" ht="18.75" x14ac:dyDescent="0.3">
      <c r="A2" s="88" t="s">
        <v>7</v>
      </c>
      <c r="B2" s="89"/>
      <c r="C2" s="89"/>
      <c r="D2" s="89"/>
      <c r="E2" s="89"/>
      <c r="F2" s="89"/>
      <c r="G2" s="90"/>
      <c r="H2" s="88" t="s">
        <v>17</v>
      </c>
      <c r="I2" s="89"/>
      <c r="J2" s="89"/>
      <c r="K2" s="89"/>
      <c r="L2" s="89"/>
      <c r="M2" s="89"/>
      <c r="N2" s="89"/>
      <c r="O2" s="89"/>
      <c r="P2" s="9"/>
      <c r="Q2" s="14">
        <f>MAX(Q8:Q50)+250</f>
        <v>250</v>
      </c>
      <c r="R2" s="11"/>
      <c r="S2" s="25">
        <f>MAX(S8:S50)</f>
        <v>0</v>
      </c>
    </row>
    <row r="3" spans="1:19" x14ac:dyDescent="0.25">
      <c r="A3" s="1" t="s">
        <v>8</v>
      </c>
      <c r="B3" s="82" t="s">
        <v>9</v>
      </c>
      <c r="C3" s="82"/>
      <c r="D3" s="82"/>
      <c r="E3" s="4" t="s">
        <v>11</v>
      </c>
      <c r="F3" s="82" t="s">
        <v>107</v>
      </c>
      <c r="G3" s="83"/>
      <c r="H3" s="91" t="s">
        <v>18</v>
      </c>
      <c r="I3" s="92"/>
      <c r="J3" s="21">
        <v>250</v>
      </c>
      <c r="K3" s="22" t="s">
        <v>37</v>
      </c>
      <c r="L3" s="92" t="s">
        <v>20</v>
      </c>
      <c r="M3" s="92"/>
      <c r="N3" s="82"/>
      <c r="O3" s="82"/>
      <c r="P3" s="10"/>
    </row>
    <row r="4" spans="1:19" x14ac:dyDescent="0.25">
      <c r="A4" s="1" t="s">
        <v>125</v>
      </c>
      <c r="B4" s="82">
        <v>62822</v>
      </c>
      <c r="C4" s="82"/>
      <c r="D4" s="82"/>
      <c r="E4" s="4" t="s">
        <v>22</v>
      </c>
      <c r="F4" s="82"/>
      <c r="G4" s="83"/>
      <c r="H4" s="91" t="s">
        <v>19</v>
      </c>
      <c r="I4" s="92"/>
      <c r="J4" s="82"/>
      <c r="K4" s="82"/>
      <c r="L4" s="92" t="s">
        <v>27</v>
      </c>
      <c r="M4" s="92"/>
      <c r="N4" s="82"/>
      <c r="O4" s="82"/>
      <c r="P4" s="10"/>
    </row>
    <row r="5" spans="1:19" ht="15.75" thickBot="1" x14ac:dyDescent="0.3">
      <c r="A5" s="3"/>
      <c r="B5" s="74"/>
      <c r="C5" s="74"/>
      <c r="D5" s="74"/>
      <c r="E5" s="8" t="s">
        <v>92</v>
      </c>
      <c r="F5" s="74" t="s">
        <v>102</v>
      </c>
      <c r="G5" s="81"/>
      <c r="H5" s="104"/>
      <c r="I5" s="97"/>
      <c r="J5" s="74"/>
      <c r="K5" s="74"/>
      <c r="L5" s="97" t="s">
        <v>28</v>
      </c>
      <c r="M5" s="97"/>
      <c r="N5" s="74"/>
      <c r="O5" s="74"/>
      <c r="P5" s="6"/>
      <c r="R5" s="12" t="str">
        <f>LOOKUP(2,1/(1-ISBLANK(K:K)),K:K)</f>
        <v>Hours:</v>
      </c>
    </row>
    <row r="6" spans="1:19" ht="9.9499999999999993" customHeight="1" x14ac:dyDescent="0.25"/>
    <row r="7" spans="1:19" s="7" customFormat="1" ht="30" customHeight="1" x14ac:dyDescent="0.25">
      <c r="A7" s="72" t="s">
        <v>12</v>
      </c>
      <c r="B7" s="73"/>
      <c r="C7" s="77" t="s">
        <v>24</v>
      </c>
      <c r="D7" s="78"/>
      <c r="E7" s="79" t="s">
        <v>25</v>
      </c>
      <c r="F7" s="80"/>
      <c r="G7" s="80"/>
      <c r="H7" s="80"/>
      <c r="I7" s="80"/>
      <c r="J7" s="80"/>
      <c r="K7" s="80" t="s">
        <v>127</v>
      </c>
      <c r="L7" s="80"/>
      <c r="M7" s="72" t="s">
        <v>14</v>
      </c>
      <c r="N7" s="73"/>
      <c r="O7" s="72" t="s">
        <v>26</v>
      </c>
      <c r="P7" s="73"/>
      <c r="S7" s="26"/>
    </row>
    <row r="8" spans="1:19" ht="20.100000000000001" customHeight="1" x14ac:dyDescent="0.25">
      <c r="A8" s="65">
        <v>45223</v>
      </c>
      <c r="B8" s="66"/>
      <c r="C8" s="65" t="s">
        <v>196</v>
      </c>
      <c r="D8" s="66"/>
      <c r="E8" s="67" t="s">
        <v>210</v>
      </c>
      <c r="F8" s="67"/>
      <c r="G8" s="67"/>
      <c r="H8" s="67"/>
      <c r="I8" s="67"/>
      <c r="J8" s="67"/>
      <c r="K8" s="67"/>
      <c r="L8" s="67"/>
      <c r="M8" s="68" t="s">
        <v>211</v>
      </c>
      <c r="N8" s="69"/>
      <c r="O8" s="68"/>
      <c r="P8" s="69"/>
      <c r="Q8" s="13">
        <f>IF(C8="y",K8*1,0)</f>
        <v>0</v>
      </c>
      <c r="S8" s="27">
        <f>IF(C8="y",A8*1,0)</f>
        <v>0</v>
      </c>
    </row>
    <row r="9" spans="1:19" ht="20.100000000000001" customHeight="1" x14ac:dyDescent="0.25">
      <c r="A9" s="65">
        <v>45251</v>
      </c>
      <c r="B9" s="66"/>
      <c r="C9" s="65" t="s">
        <v>196</v>
      </c>
      <c r="D9" s="66"/>
      <c r="E9" s="67" t="s">
        <v>221</v>
      </c>
      <c r="F9" s="67"/>
      <c r="G9" s="67"/>
      <c r="H9" s="67"/>
      <c r="I9" s="67"/>
      <c r="J9" s="67"/>
      <c r="K9" s="67"/>
      <c r="L9" s="67"/>
      <c r="M9" s="68" t="s">
        <v>164</v>
      </c>
      <c r="N9" s="69"/>
      <c r="O9" s="70" t="s">
        <v>222</v>
      </c>
      <c r="P9" s="71"/>
      <c r="Q9" s="13">
        <f t="shared" ref="Q9:Q50" si="0">IF(C9="y",K9*1,0)</f>
        <v>0</v>
      </c>
      <c r="S9" s="27">
        <f>IF(C9="y",A9*1,0)</f>
        <v>0</v>
      </c>
    </row>
    <row r="10" spans="1:19" ht="20.100000000000001" customHeight="1" x14ac:dyDescent="0.25">
      <c r="A10" s="65"/>
      <c r="B10" s="66"/>
      <c r="C10" s="65"/>
      <c r="D10" s="66"/>
      <c r="E10" s="67"/>
      <c r="F10" s="67"/>
      <c r="G10" s="67"/>
      <c r="H10" s="67"/>
      <c r="I10" s="67"/>
      <c r="J10" s="67"/>
      <c r="K10" s="67"/>
      <c r="L10" s="67"/>
      <c r="M10" s="68"/>
      <c r="N10" s="69"/>
      <c r="O10" s="70"/>
      <c r="P10" s="71"/>
      <c r="Q10" s="13">
        <f t="shared" si="0"/>
        <v>0</v>
      </c>
      <c r="S10" s="27">
        <f t="shared" ref="S10:S50" si="1">IF(C10="y",A10*1,0)</f>
        <v>0</v>
      </c>
    </row>
    <row r="11" spans="1:19" ht="20.100000000000001" customHeight="1" x14ac:dyDescent="0.25">
      <c r="A11" s="65"/>
      <c r="B11" s="66"/>
      <c r="C11" s="65"/>
      <c r="D11" s="66"/>
      <c r="E11" s="67"/>
      <c r="F11" s="67"/>
      <c r="G11" s="67"/>
      <c r="H11" s="67"/>
      <c r="I11" s="67"/>
      <c r="J11" s="67"/>
      <c r="K11" s="67"/>
      <c r="L11" s="67"/>
      <c r="M11" s="68"/>
      <c r="N11" s="69"/>
      <c r="O11" s="70"/>
      <c r="P11" s="71"/>
      <c r="Q11" s="13">
        <f t="shared" si="0"/>
        <v>0</v>
      </c>
      <c r="S11" s="27">
        <f t="shared" si="1"/>
        <v>0</v>
      </c>
    </row>
    <row r="12" spans="1:19" ht="20.100000000000001" customHeight="1" x14ac:dyDescent="0.25">
      <c r="A12" s="65"/>
      <c r="B12" s="66"/>
      <c r="C12" s="65"/>
      <c r="D12" s="66"/>
      <c r="E12" s="67"/>
      <c r="F12" s="67"/>
      <c r="G12" s="67"/>
      <c r="H12" s="67"/>
      <c r="I12" s="67"/>
      <c r="J12" s="67"/>
      <c r="K12" s="67"/>
      <c r="L12" s="67"/>
      <c r="M12" s="68"/>
      <c r="N12" s="69"/>
      <c r="O12" s="70"/>
      <c r="P12" s="71"/>
      <c r="Q12" s="13">
        <f t="shared" si="0"/>
        <v>0</v>
      </c>
      <c r="S12" s="27">
        <f t="shared" si="1"/>
        <v>0</v>
      </c>
    </row>
    <row r="13" spans="1:19" ht="20.100000000000001" customHeight="1" x14ac:dyDescent="0.25">
      <c r="A13" s="65"/>
      <c r="B13" s="66"/>
      <c r="C13" s="65"/>
      <c r="D13" s="66"/>
      <c r="E13" s="67"/>
      <c r="F13" s="67"/>
      <c r="G13" s="67"/>
      <c r="H13" s="67"/>
      <c r="I13" s="67"/>
      <c r="J13" s="67"/>
      <c r="K13" s="67"/>
      <c r="L13" s="67"/>
      <c r="M13" s="68"/>
      <c r="N13" s="69"/>
      <c r="O13" s="70"/>
      <c r="P13" s="71"/>
      <c r="Q13" s="13">
        <f t="shared" si="0"/>
        <v>0</v>
      </c>
      <c r="S13" s="27">
        <f t="shared" si="1"/>
        <v>0</v>
      </c>
    </row>
    <row r="14" spans="1:19" ht="20.100000000000001" customHeight="1" x14ac:dyDescent="0.25">
      <c r="A14" s="65"/>
      <c r="B14" s="66"/>
      <c r="C14" s="65"/>
      <c r="D14" s="66"/>
      <c r="E14" s="67"/>
      <c r="F14" s="67"/>
      <c r="G14" s="67"/>
      <c r="H14" s="67"/>
      <c r="I14" s="67"/>
      <c r="J14" s="67"/>
      <c r="K14" s="67"/>
      <c r="L14" s="67"/>
      <c r="M14" s="68"/>
      <c r="N14" s="69"/>
      <c r="O14" s="70"/>
      <c r="P14" s="71"/>
      <c r="Q14" s="13">
        <f t="shared" si="0"/>
        <v>0</v>
      </c>
      <c r="S14" s="27">
        <f t="shared" si="1"/>
        <v>0</v>
      </c>
    </row>
    <row r="15" spans="1:19" ht="20.100000000000001" customHeight="1" x14ac:dyDescent="0.25">
      <c r="A15" s="65"/>
      <c r="B15" s="66"/>
      <c r="C15" s="65"/>
      <c r="D15" s="66"/>
      <c r="E15" s="67"/>
      <c r="F15" s="67"/>
      <c r="G15" s="67"/>
      <c r="H15" s="67"/>
      <c r="I15" s="67"/>
      <c r="J15" s="67"/>
      <c r="K15" s="67"/>
      <c r="L15" s="67"/>
      <c r="M15" s="68"/>
      <c r="N15" s="69"/>
      <c r="O15" s="70"/>
      <c r="P15" s="71"/>
      <c r="Q15" s="13">
        <f t="shared" si="0"/>
        <v>0</v>
      </c>
      <c r="S15" s="27">
        <f t="shared" si="1"/>
        <v>0</v>
      </c>
    </row>
    <row r="16" spans="1:19" ht="20.100000000000001" customHeight="1" x14ac:dyDescent="0.25">
      <c r="A16" s="65"/>
      <c r="B16" s="66"/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69"/>
      <c r="O16" s="70"/>
      <c r="P16" s="71"/>
      <c r="Q16" s="13">
        <f t="shared" si="0"/>
        <v>0</v>
      </c>
      <c r="S16" s="27">
        <f t="shared" si="1"/>
        <v>0</v>
      </c>
    </row>
    <row r="17" spans="1:19" ht="20.100000000000001" customHeight="1" x14ac:dyDescent="0.25">
      <c r="A17" s="65"/>
      <c r="B17" s="66"/>
      <c r="C17" s="65"/>
      <c r="D17" s="66"/>
      <c r="E17" s="67"/>
      <c r="F17" s="67"/>
      <c r="G17" s="67"/>
      <c r="H17" s="67"/>
      <c r="I17" s="67"/>
      <c r="J17" s="67"/>
      <c r="K17" s="67"/>
      <c r="L17" s="67"/>
      <c r="M17" s="68"/>
      <c r="N17" s="69"/>
      <c r="O17" s="70"/>
      <c r="P17" s="71"/>
      <c r="Q17" s="13">
        <f t="shared" si="0"/>
        <v>0</v>
      </c>
      <c r="S17" s="27">
        <f t="shared" si="1"/>
        <v>0</v>
      </c>
    </row>
    <row r="18" spans="1:19" ht="20.100000000000001" customHeight="1" x14ac:dyDescent="0.25">
      <c r="A18" s="65"/>
      <c r="B18" s="66"/>
      <c r="C18" s="65"/>
      <c r="D18" s="66"/>
      <c r="E18" s="67"/>
      <c r="F18" s="67"/>
      <c r="G18" s="67"/>
      <c r="H18" s="67"/>
      <c r="I18" s="67"/>
      <c r="J18" s="67"/>
      <c r="K18" s="67"/>
      <c r="L18" s="67"/>
      <c r="M18" s="68"/>
      <c r="N18" s="69"/>
      <c r="O18" s="70"/>
      <c r="P18" s="71"/>
      <c r="Q18" s="13">
        <f t="shared" si="0"/>
        <v>0</v>
      </c>
      <c r="S18" s="27">
        <f t="shared" si="1"/>
        <v>0</v>
      </c>
    </row>
    <row r="19" spans="1:19" ht="20.100000000000001" customHeight="1" x14ac:dyDescent="0.25">
      <c r="A19" s="65"/>
      <c r="B19" s="66"/>
      <c r="C19" s="65"/>
      <c r="D19" s="66"/>
      <c r="E19" s="67"/>
      <c r="F19" s="67"/>
      <c r="G19" s="67"/>
      <c r="H19" s="67"/>
      <c r="I19" s="67"/>
      <c r="J19" s="67"/>
      <c r="K19" s="67"/>
      <c r="L19" s="67"/>
      <c r="M19" s="68"/>
      <c r="N19" s="69"/>
      <c r="O19" s="70"/>
      <c r="P19" s="71"/>
      <c r="Q19" s="13">
        <f t="shared" si="0"/>
        <v>0</v>
      </c>
      <c r="S19" s="27">
        <f t="shared" si="1"/>
        <v>0</v>
      </c>
    </row>
    <row r="20" spans="1:19" ht="20.100000000000001" customHeight="1" x14ac:dyDescent="0.25">
      <c r="A20" s="65"/>
      <c r="B20" s="66"/>
      <c r="C20" s="65"/>
      <c r="D20" s="66"/>
      <c r="E20" s="67"/>
      <c r="F20" s="67"/>
      <c r="G20" s="67"/>
      <c r="H20" s="67"/>
      <c r="I20" s="67"/>
      <c r="J20" s="67"/>
      <c r="K20" s="67"/>
      <c r="L20" s="67"/>
      <c r="M20" s="68"/>
      <c r="N20" s="69"/>
      <c r="O20" s="70"/>
      <c r="P20" s="71"/>
      <c r="Q20" s="13">
        <f t="shared" si="0"/>
        <v>0</v>
      </c>
      <c r="S20" s="27">
        <f t="shared" si="1"/>
        <v>0</v>
      </c>
    </row>
    <row r="21" spans="1:19" ht="20.100000000000001" customHeight="1" x14ac:dyDescent="0.25">
      <c r="A21" s="65"/>
      <c r="B21" s="66"/>
      <c r="C21" s="65"/>
      <c r="D21" s="66"/>
      <c r="E21" s="67"/>
      <c r="F21" s="67"/>
      <c r="G21" s="67"/>
      <c r="H21" s="67"/>
      <c r="I21" s="67"/>
      <c r="J21" s="67"/>
      <c r="K21" s="67"/>
      <c r="L21" s="67"/>
      <c r="M21" s="68"/>
      <c r="N21" s="69"/>
      <c r="O21" s="70"/>
      <c r="P21" s="71"/>
      <c r="Q21" s="13">
        <f t="shared" si="0"/>
        <v>0</v>
      </c>
      <c r="S21" s="27">
        <f t="shared" si="1"/>
        <v>0</v>
      </c>
    </row>
    <row r="22" spans="1:19" ht="20.100000000000001" customHeight="1" x14ac:dyDescent="0.25">
      <c r="A22" s="65"/>
      <c r="B22" s="66"/>
      <c r="C22" s="65"/>
      <c r="D22" s="66"/>
      <c r="E22" s="67"/>
      <c r="F22" s="67"/>
      <c r="G22" s="67"/>
      <c r="H22" s="67"/>
      <c r="I22" s="67"/>
      <c r="J22" s="67"/>
      <c r="K22" s="67"/>
      <c r="L22" s="67"/>
      <c r="M22" s="68"/>
      <c r="N22" s="69"/>
      <c r="O22" s="70"/>
      <c r="P22" s="71"/>
      <c r="Q22" s="13">
        <f t="shared" si="0"/>
        <v>0</v>
      </c>
      <c r="S22" s="27">
        <f t="shared" si="1"/>
        <v>0</v>
      </c>
    </row>
    <row r="23" spans="1:19" ht="20.100000000000001" customHeight="1" x14ac:dyDescent="0.25">
      <c r="A23" s="65"/>
      <c r="B23" s="66"/>
      <c r="C23" s="65"/>
      <c r="D23" s="66"/>
      <c r="E23" s="67"/>
      <c r="F23" s="67"/>
      <c r="G23" s="67"/>
      <c r="H23" s="67"/>
      <c r="I23" s="67"/>
      <c r="J23" s="67"/>
      <c r="K23" s="67"/>
      <c r="L23" s="67"/>
      <c r="M23" s="68"/>
      <c r="N23" s="69"/>
      <c r="O23" s="70"/>
      <c r="P23" s="71"/>
      <c r="Q23" s="13">
        <f t="shared" si="0"/>
        <v>0</v>
      </c>
      <c r="S23" s="27">
        <f t="shared" si="1"/>
        <v>0</v>
      </c>
    </row>
    <row r="24" spans="1:19" ht="20.100000000000001" customHeight="1" x14ac:dyDescent="0.25">
      <c r="A24" s="65"/>
      <c r="B24" s="66"/>
      <c r="C24" s="65"/>
      <c r="D24" s="66"/>
      <c r="E24" s="67"/>
      <c r="F24" s="67"/>
      <c r="G24" s="67"/>
      <c r="H24" s="67"/>
      <c r="I24" s="67"/>
      <c r="J24" s="67"/>
      <c r="K24" s="67"/>
      <c r="L24" s="67"/>
      <c r="M24" s="68"/>
      <c r="N24" s="69"/>
      <c r="O24" s="70"/>
      <c r="P24" s="71"/>
      <c r="Q24" s="13">
        <f t="shared" si="0"/>
        <v>0</v>
      </c>
      <c r="S24" s="27">
        <f t="shared" si="1"/>
        <v>0</v>
      </c>
    </row>
    <row r="25" spans="1:19" ht="20.100000000000001" customHeight="1" x14ac:dyDescent="0.25">
      <c r="A25" s="65"/>
      <c r="B25" s="66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8"/>
      <c r="N25" s="69"/>
      <c r="O25" s="70"/>
      <c r="P25" s="71"/>
      <c r="Q25" s="13">
        <f t="shared" si="0"/>
        <v>0</v>
      </c>
      <c r="S25" s="27">
        <f t="shared" si="1"/>
        <v>0</v>
      </c>
    </row>
    <row r="26" spans="1:19" ht="20.100000000000001" customHeight="1" x14ac:dyDescent="0.25">
      <c r="A26" s="65"/>
      <c r="B26" s="66"/>
      <c r="C26" s="65"/>
      <c r="D26" s="66"/>
      <c r="E26" s="67"/>
      <c r="F26" s="67"/>
      <c r="G26" s="67"/>
      <c r="H26" s="67"/>
      <c r="I26" s="67"/>
      <c r="J26" s="67"/>
      <c r="K26" s="67"/>
      <c r="L26" s="67"/>
      <c r="M26" s="68"/>
      <c r="N26" s="69"/>
      <c r="O26" s="70"/>
      <c r="P26" s="71"/>
      <c r="Q26" s="13">
        <f t="shared" si="0"/>
        <v>0</v>
      </c>
      <c r="S26" s="27">
        <f t="shared" si="1"/>
        <v>0</v>
      </c>
    </row>
    <row r="27" spans="1:19" ht="20.100000000000001" customHeight="1" x14ac:dyDescent="0.25">
      <c r="A27" s="65"/>
      <c r="B27" s="66"/>
      <c r="C27" s="65"/>
      <c r="D27" s="66"/>
      <c r="E27" s="67"/>
      <c r="F27" s="67"/>
      <c r="G27" s="67"/>
      <c r="H27" s="67"/>
      <c r="I27" s="67"/>
      <c r="J27" s="67"/>
      <c r="K27" s="67"/>
      <c r="L27" s="67"/>
      <c r="M27" s="68"/>
      <c r="N27" s="69"/>
      <c r="O27" s="70"/>
      <c r="P27" s="71"/>
      <c r="Q27" s="13">
        <f t="shared" si="0"/>
        <v>0</v>
      </c>
      <c r="S27" s="27">
        <f t="shared" si="1"/>
        <v>0</v>
      </c>
    </row>
    <row r="28" spans="1:19" ht="20.100000000000001" customHeight="1" x14ac:dyDescent="0.25">
      <c r="A28" s="65"/>
      <c r="B28" s="66"/>
      <c r="C28" s="65"/>
      <c r="D28" s="66"/>
      <c r="E28" s="67"/>
      <c r="F28" s="67"/>
      <c r="G28" s="67"/>
      <c r="H28" s="67"/>
      <c r="I28" s="67"/>
      <c r="J28" s="67"/>
      <c r="K28" s="67"/>
      <c r="L28" s="67"/>
      <c r="M28" s="68"/>
      <c r="N28" s="69"/>
      <c r="O28" s="70"/>
      <c r="P28" s="71"/>
      <c r="Q28" s="13">
        <f t="shared" si="0"/>
        <v>0</v>
      </c>
      <c r="S28" s="27">
        <f t="shared" si="1"/>
        <v>0</v>
      </c>
    </row>
    <row r="29" spans="1:19" ht="20.100000000000001" customHeight="1" x14ac:dyDescent="0.25">
      <c r="A29" s="65"/>
      <c r="B29" s="66"/>
      <c r="C29" s="65"/>
      <c r="D29" s="66"/>
      <c r="E29" s="67"/>
      <c r="F29" s="67"/>
      <c r="G29" s="67"/>
      <c r="H29" s="67"/>
      <c r="I29" s="67"/>
      <c r="J29" s="67"/>
      <c r="K29" s="67"/>
      <c r="L29" s="67"/>
      <c r="M29" s="68"/>
      <c r="N29" s="69"/>
      <c r="O29" s="70"/>
      <c r="P29" s="71"/>
      <c r="Q29" s="13">
        <f t="shared" si="0"/>
        <v>0</v>
      </c>
      <c r="S29" s="27">
        <f t="shared" si="1"/>
        <v>0</v>
      </c>
    </row>
    <row r="30" spans="1:19" ht="20.100000000000001" customHeight="1" x14ac:dyDescent="0.25">
      <c r="A30" s="65"/>
      <c r="B30" s="66"/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8"/>
      <c r="N30" s="69"/>
      <c r="O30" s="70"/>
      <c r="P30" s="71"/>
      <c r="Q30" s="13">
        <f t="shared" si="0"/>
        <v>0</v>
      </c>
      <c r="S30" s="27">
        <f t="shared" si="1"/>
        <v>0</v>
      </c>
    </row>
    <row r="31" spans="1:19" ht="20.100000000000001" customHeight="1" x14ac:dyDescent="0.25">
      <c r="A31" s="65"/>
      <c r="B31" s="66"/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8"/>
      <c r="N31" s="69"/>
      <c r="O31" s="70"/>
      <c r="P31" s="71"/>
      <c r="Q31" s="13">
        <f t="shared" si="0"/>
        <v>0</v>
      </c>
      <c r="S31" s="27">
        <f t="shared" si="1"/>
        <v>0</v>
      </c>
    </row>
    <row r="32" spans="1:19" ht="20.100000000000001" customHeight="1" x14ac:dyDescent="0.25">
      <c r="A32" s="65"/>
      <c r="B32" s="66"/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8"/>
      <c r="N32" s="69"/>
      <c r="O32" s="70"/>
      <c r="P32" s="71"/>
      <c r="Q32" s="13">
        <f t="shared" si="0"/>
        <v>0</v>
      </c>
      <c r="S32" s="27">
        <f t="shared" si="1"/>
        <v>0</v>
      </c>
    </row>
    <row r="33" spans="1:19" ht="20.100000000000001" customHeight="1" x14ac:dyDescent="0.25">
      <c r="A33" s="65"/>
      <c r="B33" s="66"/>
      <c r="C33" s="65"/>
      <c r="D33" s="66"/>
      <c r="E33" s="67"/>
      <c r="F33" s="67"/>
      <c r="G33" s="67"/>
      <c r="H33" s="67"/>
      <c r="I33" s="67"/>
      <c r="J33" s="67"/>
      <c r="K33" s="67"/>
      <c r="L33" s="67"/>
      <c r="M33" s="68"/>
      <c r="N33" s="69"/>
      <c r="O33" s="70"/>
      <c r="P33" s="71"/>
      <c r="Q33" s="13">
        <f t="shared" si="0"/>
        <v>0</v>
      </c>
      <c r="S33" s="27">
        <f t="shared" si="1"/>
        <v>0</v>
      </c>
    </row>
    <row r="34" spans="1:19" ht="20.100000000000001" customHeight="1" x14ac:dyDescent="0.25">
      <c r="A34" s="65"/>
      <c r="B34" s="66"/>
      <c r="C34" s="65"/>
      <c r="D34" s="66"/>
      <c r="E34" s="67"/>
      <c r="F34" s="67"/>
      <c r="G34" s="67"/>
      <c r="H34" s="67"/>
      <c r="I34" s="67"/>
      <c r="J34" s="67"/>
      <c r="K34" s="67"/>
      <c r="L34" s="67"/>
      <c r="M34" s="68"/>
      <c r="N34" s="69"/>
      <c r="O34" s="70"/>
      <c r="P34" s="71"/>
      <c r="Q34" s="13">
        <f t="shared" si="0"/>
        <v>0</v>
      </c>
      <c r="S34" s="27">
        <f t="shared" si="1"/>
        <v>0</v>
      </c>
    </row>
    <row r="35" spans="1:19" ht="20.100000000000001" customHeight="1" x14ac:dyDescent="0.25">
      <c r="A35" s="65"/>
      <c r="B35" s="66"/>
      <c r="C35" s="65"/>
      <c r="D35" s="66"/>
      <c r="E35" s="67"/>
      <c r="F35" s="67"/>
      <c r="G35" s="67"/>
      <c r="H35" s="67"/>
      <c r="I35" s="67"/>
      <c r="J35" s="67"/>
      <c r="K35" s="67"/>
      <c r="L35" s="67"/>
      <c r="M35" s="68"/>
      <c r="N35" s="69"/>
      <c r="O35" s="70"/>
      <c r="P35" s="71"/>
      <c r="Q35" s="13">
        <f t="shared" si="0"/>
        <v>0</v>
      </c>
      <c r="S35" s="27">
        <f t="shared" si="1"/>
        <v>0</v>
      </c>
    </row>
    <row r="36" spans="1:19" ht="20.100000000000001" customHeight="1" x14ac:dyDescent="0.25">
      <c r="A36" s="65"/>
      <c r="B36" s="66"/>
      <c r="C36" s="65"/>
      <c r="D36" s="66"/>
      <c r="E36" s="67"/>
      <c r="F36" s="67"/>
      <c r="G36" s="67"/>
      <c r="H36" s="67"/>
      <c r="I36" s="67"/>
      <c r="J36" s="67"/>
      <c r="K36" s="67"/>
      <c r="L36" s="67"/>
      <c r="M36" s="68"/>
      <c r="N36" s="69"/>
      <c r="O36" s="70"/>
      <c r="P36" s="71"/>
      <c r="Q36" s="13">
        <f t="shared" si="0"/>
        <v>0</v>
      </c>
      <c r="S36" s="27">
        <f t="shared" si="1"/>
        <v>0</v>
      </c>
    </row>
    <row r="37" spans="1:19" ht="20.100000000000001" customHeight="1" x14ac:dyDescent="0.25">
      <c r="A37" s="65"/>
      <c r="B37" s="66"/>
      <c r="C37" s="65"/>
      <c r="D37" s="66"/>
      <c r="E37" s="67"/>
      <c r="F37" s="67"/>
      <c r="G37" s="67"/>
      <c r="H37" s="67"/>
      <c r="I37" s="67"/>
      <c r="J37" s="67"/>
      <c r="K37" s="67"/>
      <c r="L37" s="67"/>
      <c r="M37" s="68"/>
      <c r="N37" s="69"/>
      <c r="O37" s="70"/>
      <c r="P37" s="71"/>
      <c r="Q37" s="13">
        <f t="shared" si="0"/>
        <v>0</v>
      </c>
      <c r="S37" s="27">
        <f t="shared" si="1"/>
        <v>0</v>
      </c>
    </row>
    <row r="38" spans="1:19" ht="20.100000000000001" customHeight="1" x14ac:dyDescent="0.25">
      <c r="A38" s="65"/>
      <c r="B38" s="66"/>
      <c r="C38" s="65"/>
      <c r="D38" s="66"/>
      <c r="E38" s="67"/>
      <c r="F38" s="67"/>
      <c r="G38" s="67"/>
      <c r="H38" s="67"/>
      <c r="I38" s="67"/>
      <c r="J38" s="67"/>
      <c r="K38" s="67"/>
      <c r="L38" s="67"/>
      <c r="M38" s="68"/>
      <c r="N38" s="69"/>
      <c r="O38" s="70"/>
      <c r="P38" s="71"/>
      <c r="Q38" s="13">
        <f t="shared" si="0"/>
        <v>0</v>
      </c>
      <c r="S38" s="27">
        <f t="shared" si="1"/>
        <v>0</v>
      </c>
    </row>
    <row r="39" spans="1:19" ht="20.100000000000001" customHeight="1" x14ac:dyDescent="0.25">
      <c r="A39" s="65"/>
      <c r="B39" s="66"/>
      <c r="C39" s="65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69"/>
      <c r="O39" s="70"/>
      <c r="P39" s="71"/>
      <c r="Q39" s="13">
        <f t="shared" si="0"/>
        <v>0</v>
      </c>
      <c r="S39" s="27">
        <f t="shared" si="1"/>
        <v>0</v>
      </c>
    </row>
    <row r="40" spans="1:19" ht="20.100000000000001" customHeight="1" x14ac:dyDescent="0.25">
      <c r="A40" s="65"/>
      <c r="B40" s="66"/>
      <c r="C40" s="65"/>
      <c r="D40" s="66"/>
      <c r="E40" s="67"/>
      <c r="F40" s="67"/>
      <c r="G40" s="67"/>
      <c r="H40" s="67"/>
      <c r="I40" s="67"/>
      <c r="J40" s="67"/>
      <c r="K40" s="67"/>
      <c r="L40" s="67"/>
      <c r="M40" s="68"/>
      <c r="N40" s="69"/>
      <c r="O40" s="70"/>
      <c r="P40" s="71"/>
      <c r="Q40" s="13">
        <f t="shared" si="0"/>
        <v>0</v>
      </c>
      <c r="S40" s="27">
        <f t="shared" si="1"/>
        <v>0</v>
      </c>
    </row>
    <row r="41" spans="1:19" ht="20.100000000000001" customHeight="1" x14ac:dyDescent="0.25">
      <c r="A41" s="65"/>
      <c r="B41" s="66"/>
      <c r="C41" s="65"/>
      <c r="D41" s="66"/>
      <c r="E41" s="67"/>
      <c r="F41" s="67"/>
      <c r="G41" s="67"/>
      <c r="H41" s="67"/>
      <c r="I41" s="67"/>
      <c r="J41" s="67"/>
      <c r="K41" s="67"/>
      <c r="L41" s="67"/>
      <c r="M41" s="68"/>
      <c r="N41" s="69"/>
      <c r="O41" s="70"/>
      <c r="P41" s="71"/>
      <c r="Q41" s="13">
        <f t="shared" si="0"/>
        <v>0</v>
      </c>
      <c r="S41" s="27">
        <f t="shared" si="1"/>
        <v>0</v>
      </c>
    </row>
    <row r="42" spans="1:19" ht="20.100000000000001" customHeight="1" x14ac:dyDescent="0.25">
      <c r="A42" s="65"/>
      <c r="B42" s="66"/>
      <c r="C42" s="65"/>
      <c r="D42" s="66"/>
      <c r="E42" s="67"/>
      <c r="F42" s="67"/>
      <c r="G42" s="67"/>
      <c r="H42" s="67"/>
      <c r="I42" s="67"/>
      <c r="J42" s="67"/>
      <c r="K42" s="67"/>
      <c r="L42" s="67"/>
      <c r="M42" s="68"/>
      <c r="N42" s="69"/>
      <c r="O42" s="70"/>
      <c r="P42" s="71"/>
      <c r="Q42" s="13">
        <f t="shared" si="0"/>
        <v>0</v>
      </c>
      <c r="S42" s="27">
        <f t="shared" si="1"/>
        <v>0</v>
      </c>
    </row>
    <row r="43" spans="1:19" ht="20.100000000000001" customHeight="1" x14ac:dyDescent="0.25">
      <c r="A43" s="65"/>
      <c r="B43" s="66"/>
      <c r="C43" s="65"/>
      <c r="D43" s="66"/>
      <c r="E43" s="67"/>
      <c r="F43" s="67"/>
      <c r="G43" s="67"/>
      <c r="H43" s="67"/>
      <c r="I43" s="67"/>
      <c r="J43" s="67"/>
      <c r="K43" s="67"/>
      <c r="L43" s="67"/>
      <c r="M43" s="68"/>
      <c r="N43" s="69"/>
      <c r="O43" s="70"/>
      <c r="P43" s="71"/>
      <c r="Q43" s="13">
        <f t="shared" si="0"/>
        <v>0</v>
      </c>
      <c r="S43" s="27">
        <f t="shared" si="1"/>
        <v>0</v>
      </c>
    </row>
    <row r="44" spans="1:19" ht="20.100000000000001" customHeight="1" x14ac:dyDescent="0.25">
      <c r="A44" s="65"/>
      <c r="B44" s="66"/>
      <c r="C44" s="65"/>
      <c r="D44" s="66"/>
      <c r="E44" s="67"/>
      <c r="F44" s="67"/>
      <c r="G44" s="67"/>
      <c r="H44" s="67"/>
      <c r="I44" s="67"/>
      <c r="J44" s="67"/>
      <c r="K44" s="67"/>
      <c r="L44" s="67"/>
      <c r="M44" s="68"/>
      <c r="N44" s="69"/>
      <c r="O44" s="70"/>
      <c r="P44" s="71"/>
      <c r="Q44" s="13">
        <f t="shared" si="0"/>
        <v>0</v>
      </c>
      <c r="S44" s="27">
        <f t="shared" si="1"/>
        <v>0</v>
      </c>
    </row>
    <row r="45" spans="1:19" ht="20.100000000000001" customHeight="1" x14ac:dyDescent="0.25">
      <c r="A45" s="65"/>
      <c r="B45" s="66"/>
      <c r="C45" s="65"/>
      <c r="D45" s="66"/>
      <c r="E45" s="67"/>
      <c r="F45" s="67"/>
      <c r="G45" s="67"/>
      <c r="H45" s="67"/>
      <c r="I45" s="67"/>
      <c r="J45" s="67"/>
      <c r="K45" s="67"/>
      <c r="L45" s="67"/>
      <c r="M45" s="68"/>
      <c r="N45" s="69"/>
      <c r="O45" s="70"/>
      <c r="P45" s="71"/>
      <c r="Q45" s="13">
        <f t="shared" si="0"/>
        <v>0</v>
      </c>
      <c r="S45" s="27">
        <f t="shared" si="1"/>
        <v>0</v>
      </c>
    </row>
    <row r="46" spans="1:19" ht="20.100000000000001" customHeight="1" x14ac:dyDescent="0.25">
      <c r="A46" s="65"/>
      <c r="B46" s="66"/>
      <c r="C46" s="65"/>
      <c r="D46" s="66"/>
      <c r="E46" s="67"/>
      <c r="F46" s="67"/>
      <c r="G46" s="67"/>
      <c r="H46" s="67"/>
      <c r="I46" s="67"/>
      <c r="J46" s="67"/>
      <c r="K46" s="67"/>
      <c r="L46" s="67"/>
      <c r="M46" s="68"/>
      <c r="N46" s="69"/>
      <c r="O46" s="70"/>
      <c r="P46" s="71"/>
      <c r="Q46" s="13">
        <f t="shared" si="0"/>
        <v>0</v>
      </c>
      <c r="S46" s="27">
        <f t="shared" si="1"/>
        <v>0</v>
      </c>
    </row>
    <row r="47" spans="1:19" ht="20.100000000000001" customHeight="1" x14ac:dyDescent="0.25">
      <c r="A47" s="65"/>
      <c r="B47" s="66"/>
      <c r="C47" s="65"/>
      <c r="D47" s="66"/>
      <c r="E47" s="67"/>
      <c r="F47" s="67"/>
      <c r="G47" s="67"/>
      <c r="H47" s="67"/>
      <c r="I47" s="67"/>
      <c r="J47" s="67"/>
      <c r="K47" s="67"/>
      <c r="L47" s="67"/>
      <c r="M47" s="68"/>
      <c r="N47" s="69"/>
      <c r="O47" s="70"/>
      <c r="P47" s="71"/>
      <c r="Q47" s="13">
        <f t="shared" si="0"/>
        <v>0</v>
      </c>
      <c r="S47" s="27">
        <f t="shared" si="1"/>
        <v>0</v>
      </c>
    </row>
    <row r="48" spans="1:19" ht="20.100000000000001" customHeight="1" x14ac:dyDescent="0.25">
      <c r="A48" s="65"/>
      <c r="B48" s="66"/>
      <c r="C48" s="65"/>
      <c r="D48" s="66"/>
      <c r="E48" s="67"/>
      <c r="F48" s="67"/>
      <c r="G48" s="67"/>
      <c r="H48" s="67"/>
      <c r="I48" s="67"/>
      <c r="J48" s="67"/>
      <c r="K48" s="67"/>
      <c r="L48" s="67"/>
      <c r="M48" s="68"/>
      <c r="N48" s="69"/>
      <c r="O48" s="70"/>
      <c r="P48" s="71"/>
      <c r="Q48" s="13">
        <f t="shared" si="0"/>
        <v>0</v>
      </c>
      <c r="S48" s="27">
        <f t="shared" si="1"/>
        <v>0</v>
      </c>
    </row>
    <row r="49" spans="1:19" ht="20.100000000000001" customHeight="1" x14ac:dyDescent="0.25">
      <c r="A49" s="65"/>
      <c r="B49" s="66"/>
      <c r="C49" s="65"/>
      <c r="D49" s="66"/>
      <c r="E49" s="67"/>
      <c r="F49" s="67"/>
      <c r="G49" s="67"/>
      <c r="H49" s="67"/>
      <c r="I49" s="67"/>
      <c r="J49" s="67"/>
      <c r="K49" s="67"/>
      <c r="L49" s="67"/>
      <c r="M49" s="68"/>
      <c r="N49" s="69"/>
      <c r="O49" s="70"/>
      <c r="P49" s="71"/>
      <c r="Q49" s="13">
        <f t="shared" si="0"/>
        <v>0</v>
      </c>
      <c r="S49" s="27">
        <f t="shared" si="1"/>
        <v>0</v>
      </c>
    </row>
    <row r="50" spans="1:19" ht="20.100000000000001" customHeight="1" x14ac:dyDescent="0.25">
      <c r="A50" s="65"/>
      <c r="B50" s="66"/>
      <c r="C50" s="65"/>
      <c r="D50" s="66"/>
      <c r="E50" s="67"/>
      <c r="F50" s="67"/>
      <c r="G50" s="67"/>
      <c r="H50" s="67"/>
      <c r="I50" s="67"/>
      <c r="J50" s="67"/>
      <c r="K50" s="67"/>
      <c r="L50" s="67"/>
      <c r="M50" s="68"/>
      <c r="N50" s="69"/>
      <c r="O50" s="67"/>
      <c r="P50" s="67"/>
      <c r="Q50" s="13">
        <f t="shared" si="0"/>
        <v>0</v>
      </c>
      <c r="S50" s="27">
        <f t="shared" si="1"/>
        <v>0</v>
      </c>
    </row>
  </sheetData>
  <mergeCells count="284">
    <mergeCell ref="B4:D4"/>
    <mergeCell ref="F4:G4"/>
    <mergeCell ref="H4:I4"/>
    <mergeCell ref="J4:K4"/>
    <mergeCell ref="L4:M4"/>
    <mergeCell ref="N4:O4"/>
    <mergeCell ref="A1:O1"/>
    <mergeCell ref="A2:G2"/>
    <mergeCell ref="H2:O2"/>
    <mergeCell ref="B3:D3"/>
    <mergeCell ref="F3:G3"/>
    <mergeCell ref="H3:I3"/>
    <mergeCell ref="L3:M3"/>
    <mergeCell ref="N3:O3"/>
    <mergeCell ref="O7:P7"/>
    <mergeCell ref="A8:B8"/>
    <mergeCell ref="C8:D8"/>
    <mergeCell ref="E8:J8"/>
    <mergeCell ref="K8:L8"/>
    <mergeCell ref="M8:N8"/>
    <mergeCell ref="O8:P8"/>
    <mergeCell ref="B5:D5"/>
    <mergeCell ref="H5:I5"/>
    <mergeCell ref="J5:K5"/>
    <mergeCell ref="L5:M5"/>
    <mergeCell ref="N5:O5"/>
    <mergeCell ref="A7:B7"/>
    <mergeCell ref="C7:D7"/>
    <mergeCell ref="E7:J7"/>
    <mergeCell ref="K7:L7"/>
    <mergeCell ref="M7:N7"/>
    <mergeCell ref="F5:G5"/>
    <mergeCell ref="A10:B10"/>
    <mergeCell ref="C10:D10"/>
    <mergeCell ref="E10:J10"/>
    <mergeCell ref="K10:L10"/>
    <mergeCell ref="M10:N10"/>
    <mergeCell ref="O10:P10"/>
    <mergeCell ref="A9:B9"/>
    <mergeCell ref="C9:D9"/>
    <mergeCell ref="E9:J9"/>
    <mergeCell ref="K9:L9"/>
    <mergeCell ref="M9:N9"/>
    <mergeCell ref="O9:P9"/>
    <mergeCell ref="A12:B12"/>
    <mergeCell ref="C12:D12"/>
    <mergeCell ref="E12:J12"/>
    <mergeCell ref="K12:L12"/>
    <mergeCell ref="M12:N12"/>
    <mergeCell ref="O12:P12"/>
    <mergeCell ref="A11:B11"/>
    <mergeCell ref="C11:D11"/>
    <mergeCell ref="E11:J11"/>
    <mergeCell ref="K11:L11"/>
    <mergeCell ref="M11:N11"/>
    <mergeCell ref="O11:P11"/>
    <mergeCell ref="A14:B14"/>
    <mergeCell ref="C14:D14"/>
    <mergeCell ref="E14:J14"/>
    <mergeCell ref="K14:L14"/>
    <mergeCell ref="M14:N14"/>
    <mergeCell ref="O14:P14"/>
    <mergeCell ref="A13:B13"/>
    <mergeCell ref="C13:D13"/>
    <mergeCell ref="E13:J13"/>
    <mergeCell ref="K13:L13"/>
    <mergeCell ref="M13:N13"/>
    <mergeCell ref="O13:P13"/>
    <mergeCell ref="A16:B16"/>
    <mergeCell ref="C16:D16"/>
    <mergeCell ref="E16:J16"/>
    <mergeCell ref="K16:L16"/>
    <mergeCell ref="M16:N16"/>
    <mergeCell ref="O16:P16"/>
    <mergeCell ref="A15:B15"/>
    <mergeCell ref="C15:D15"/>
    <mergeCell ref="E15:J15"/>
    <mergeCell ref="K15:L15"/>
    <mergeCell ref="M15:N15"/>
    <mergeCell ref="O15:P15"/>
    <mergeCell ref="A18:B18"/>
    <mergeCell ref="C18:D18"/>
    <mergeCell ref="E18:J18"/>
    <mergeCell ref="K18:L18"/>
    <mergeCell ref="M18:N18"/>
    <mergeCell ref="O18:P18"/>
    <mergeCell ref="A17:B17"/>
    <mergeCell ref="C17:D17"/>
    <mergeCell ref="E17:J17"/>
    <mergeCell ref="K17:L17"/>
    <mergeCell ref="M17:N17"/>
    <mergeCell ref="O17:P17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O19:P19"/>
    <mergeCell ref="A22:B22"/>
    <mergeCell ref="C22:D22"/>
    <mergeCell ref="E22:J22"/>
    <mergeCell ref="K22:L22"/>
    <mergeCell ref="M22:N22"/>
    <mergeCell ref="O22:P22"/>
    <mergeCell ref="A21:B21"/>
    <mergeCell ref="C21:D21"/>
    <mergeCell ref="E21:J21"/>
    <mergeCell ref="K21:L21"/>
    <mergeCell ref="M21:N21"/>
    <mergeCell ref="O21:P21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O23:P23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5:P25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7:P27"/>
    <mergeCell ref="A30:B30"/>
    <mergeCell ref="C30:D30"/>
    <mergeCell ref="E30:J30"/>
    <mergeCell ref="K30:L30"/>
    <mergeCell ref="M30:N30"/>
    <mergeCell ref="O30:P30"/>
    <mergeCell ref="A29:B29"/>
    <mergeCell ref="C29:D29"/>
    <mergeCell ref="E29:J29"/>
    <mergeCell ref="K29:L29"/>
    <mergeCell ref="M29:N29"/>
    <mergeCell ref="O29:P29"/>
    <mergeCell ref="A32:B32"/>
    <mergeCell ref="C32:D32"/>
    <mergeCell ref="E32:J32"/>
    <mergeCell ref="K32:L32"/>
    <mergeCell ref="M32:N32"/>
    <mergeCell ref="O32:P32"/>
    <mergeCell ref="A31:B31"/>
    <mergeCell ref="C31:D31"/>
    <mergeCell ref="E31:J31"/>
    <mergeCell ref="K31:L31"/>
    <mergeCell ref="M31:N31"/>
    <mergeCell ref="O31:P31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3:P33"/>
    <mergeCell ref="A36:B36"/>
    <mergeCell ref="C36:D36"/>
    <mergeCell ref="E36:J36"/>
    <mergeCell ref="K36:L36"/>
    <mergeCell ref="M36:N36"/>
    <mergeCell ref="O36:P36"/>
    <mergeCell ref="A35:B35"/>
    <mergeCell ref="C35:D35"/>
    <mergeCell ref="E35:J35"/>
    <mergeCell ref="K35:L35"/>
    <mergeCell ref="M35:N35"/>
    <mergeCell ref="O35:P35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O37:P37"/>
    <mergeCell ref="A40:B40"/>
    <mergeCell ref="C40:D40"/>
    <mergeCell ref="E40:J40"/>
    <mergeCell ref="K40:L40"/>
    <mergeCell ref="M40:N40"/>
    <mergeCell ref="O40:P40"/>
    <mergeCell ref="A39:B39"/>
    <mergeCell ref="C39:D39"/>
    <mergeCell ref="E39:J39"/>
    <mergeCell ref="K39:L39"/>
    <mergeCell ref="M39:N39"/>
    <mergeCell ref="O39:P39"/>
    <mergeCell ref="A42:B42"/>
    <mergeCell ref="C42:D42"/>
    <mergeCell ref="E42:J42"/>
    <mergeCell ref="K42:L42"/>
    <mergeCell ref="M42:N42"/>
    <mergeCell ref="O42:P42"/>
    <mergeCell ref="A41:B41"/>
    <mergeCell ref="C41:D41"/>
    <mergeCell ref="E41:J41"/>
    <mergeCell ref="K41:L41"/>
    <mergeCell ref="M41:N41"/>
    <mergeCell ref="O41:P41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3:P43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5:P45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7:P4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S50"/>
  <sheetViews>
    <sheetView zoomScale="90" zoomScaleNormal="90" workbookViewId="0">
      <selection activeCell="O15" sqref="O15:P15"/>
    </sheetView>
  </sheetViews>
  <sheetFormatPr defaultRowHeight="15" x14ac:dyDescent="0.25"/>
  <cols>
    <col min="9" max="9" width="11" bestFit="1" customWidth="1"/>
    <col min="18" max="18" width="11.7109375" customWidth="1"/>
    <col min="19" max="19" width="9.7109375" style="24" bestFit="1" customWidth="1"/>
  </cols>
  <sheetData>
    <row r="1" spans="1:19" ht="24" thickBot="1" x14ac:dyDescent="0.4">
      <c r="A1" s="87" t="s">
        <v>111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9" ht="18.75" x14ac:dyDescent="0.3">
      <c r="A2" s="88" t="s">
        <v>7</v>
      </c>
      <c r="B2" s="89"/>
      <c r="C2" s="89"/>
      <c r="D2" s="89"/>
      <c r="E2" s="89"/>
      <c r="F2" s="89"/>
      <c r="G2" s="90"/>
      <c r="H2" s="88" t="s">
        <v>17</v>
      </c>
      <c r="I2" s="89"/>
      <c r="J2" s="89"/>
      <c r="K2" s="89"/>
      <c r="L2" s="89"/>
      <c r="M2" s="89"/>
      <c r="N2" s="89"/>
      <c r="O2" s="89"/>
      <c r="P2" s="9"/>
      <c r="Q2" s="14">
        <f>MAX(Q8:Q50)+250</f>
        <v>11193</v>
      </c>
      <c r="R2" s="11"/>
      <c r="S2" s="25">
        <f>MAX(S8:S50)</f>
        <v>45434</v>
      </c>
    </row>
    <row r="3" spans="1:19" x14ac:dyDescent="0.25">
      <c r="A3" s="1" t="s">
        <v>8</v>
      </c>
      <c r="B3" s="82" t="s">
        <v>85</v>
      </c>
      <c r="C3" s="82"/>
      <c r="D3" s="82"/>
      <c r="E3" s="4" t="s">
        <v>11</v>
      </c>
      <c r="F3" s="82" t="s">
        <v>108</v>
      </c>
      <c r="G3" s="83"/>
      <c r="H3" s="91" t="s">
        <v>18</v>
      </c>
      <c r="I3" s="92"/>
      <c r="J3" s="21">
        <v>250</v>
      </c>
      <c r="K3" s="22" t="s">
        <v>37</v>
      </c>
      <c r="L3" s="92" t="s">
        <v>20</v>
      </c>
      <c r="M3" s="92"/>
      <c r="N3" s="82" t="s">
        <v>168</v>
      </c>
      <c r="O3" s="82"/>
      <c r="P3" s="10"/>
    </row>
    <row r="4" spans="1:19" x14ac:dyDescent="0.25">
      <c r="A4" s="1" t="s">
        <v>125</v>
      </c>
      <c r="B4" s="82">
        <v>68050</v>
      </c>
      <c r="C4" s="82"/>
      <c r="D4" s="82"/>
      <c r="E4" s="4" t="s">
        <v>22</v>
      </c>
      <c r="F4" s="82"/>
      <c r="G4" s="83"/>
      <c r="H4" s="91" t="s">
        <v>19</v>
      </c>
      <c r="I4" s="92"/>
      <c r="J4" s="82"/>
      <c r="K4" s="82"/>
      <c r="L4" s="92" t="s">
        <v>158</v>
      </c>
      <c r="M4" s="92"/>
      <c r="N4" s="82" t="s">
        <v>159</v>
      </c>
      <c r="O4" s="82"/>
      <c r="P4" s="10"/>
    </row>
    <row r="5" spans="1:19" ht="15.75" thickBot="1" x14ac:dyDescent="0.3">
      <c r="A5" s="3"/>
      <c r="B5" s="74"/>
      <c r="C5" s="74"/>
      <c r="D5" s="74"/>
      <c r="E5" s="8" t="s">
        <v>92</v>
      </c>
      <c r="F5" s="74" t="s">
        <v>102</v>
      </c>
      <c r="G5" s="81"/>
      <c r="H5" s="104"/>
      <c r="I5" s="97"/>
      <c r="J5" s="74"/>
      <c r="K5" s="74"/>
      <c r="L5" s="97" t="s">
        <v>28</v>
      </c>
      <c r="M5" s="97"/>
      <c r="N5" s="74" t="s">
        <v>169</v>
      </c>
      <c r="O5" s="74"/>
      <c r="P5" s="6"/>
      <c r="R5" s="12">
        <f>LOOKUP(2,1/(1-ISBLANK(K:K)),K:K)</f>
        <v>10943</v>
      </c>
    </row>
    <row r="6" spans="1:19" ht="9.9499999999999993" customHeight="1" x14ac:dyDescent="0.25"/>
    <row r="7" spans="1:19" s="7" customFormat="1" ht="30" customHeight="1" x14ac:dyDescent="0.25">
      <c r="A7" s="72" t="s">
        <v>12</v>
      </c>
      <c r="B7" s="73"/>
      <c r="C7" s="77" t="s">
        <v>24</v>
      </c>
      <c r="D7" s="78"/>
      <c r="E7" s="79" t="s">
        <v>25</v>
      </c>
      <c r="F7" s="80"/>
      <c r="G7" s="80"/>
      <c r="H7" s="80"/>
      <c r="I7" s="80"/>
      <c r="J7" s="80"/>
      <c r="K7" s="80" t="s">
        <v>127</v>
      </c>
      <c r="L7" s="80"/>
      <c r="M7" s="72" t="s">
        <v>14</v>
      </c>
      <c r="N7" s="73"/>
      <c r="O7" s="72" t="s">
        <v>26</v>
      </c>
      <c r="P7" s="73"/>
      <c r="S7" s="26"/>
    </row>
    <row r="8" spans="1:19" ht="20.100000000000001" customHeight="1" x14ac:dyDescent="0.25">
      <c r="A8" s="65">
        <v>45089</v>
      </c>
      <c r="B8" s="66"/>
      <c r="C8" s="65" t="s">
        <v>154</v>
      </c>
      <c r="D8" s="66"/>
      <c r="E8" s="67" t="s">
        <v>167</v>
      </c>
      <c r="F8" s="67"/>
      <c r="G8" s="67"/>
      <c r="H8" s="67"/>
      <c r="I8" s="67"/>
      <c r="J8" s="67"/>
      <c r="K8" s="68">
        <v>10666</v>
      </c>
      <c r="L8" s="69"/>
      <c r="M8" s="68" t="s">
        <v>164</v>
      </c>
      <c r="N8" s="69"/>
      <c r="O8" s="68"/>
      <c r="P8" s="69"/>
      <c r="Q8" s="13">
        <f>IF(C8="y",K8*1,0)</f>
        <v>10666</v>
      </c>
      <c r="S8" s="27">
        <f>IF(C8="y",A8*1,0)</f>
        <v>45089</v>
      </c>
    </row>
    <row r="9" spans="1:19" ht="20.100000000000001" customHeight="1" x14ac:dyDescent="0.25">
      <c r="A9" s="65">
        <v>45127</v>
      </c>
      <c r="B9" s="66"/>
      <c r="C9" s="65" t="s">
        <v>196</v>
      </c>
      <c r="D9" s="66"/>
      <c r="E9" s="67" t="s">
        <v>199</v>
      </c>
      <c r="F9" s="67"/>
      <c r="G9" s="67"/>
      <c r="H9" s="67"/>
      <c r="I9" s="67"/>
      <c r="J9" s="67"/>
      <c r="K9" s="67"/>
      <c r="L9" s="67"/>
      <c r="M9" s="68" t="s">
        <v>164</v>
      </c>
      <c r="N9" s="69"/>
      <c r="O9" s="70"/>
      <c r="P9" s="71"/>
      <c r="Q9" s="13">
        <f t="shared" ref="Q9:Q50" si="0">IF(C9="y",K9*1,0)</f>
        <v>0</v>
      </c>
      <c r="S9" s="27">
        <f>IF(C9="y",A9*1,0)</f>
        <v>0</v>
      </c>
    </row>
    <row r="10" spans="1:19" ht="20.100000000000001" customHeight="1" x14ac:dyDescent="0.25">
      <c r="A10" s="65">
        <v>45250</v>
      </c>
      <c r="B10" s="66"/>
      <c r="C10" s="65" t="s">
        <v>196</v>
      </c>
      <c r="D10" s="66"/>
      <c r="E10" s="67" t="s">
        <v>223</v>
      </c>
      <c r="F10" s="67"/>
      <c r="G10" s="67"/>
      <c r="H10" s="67"/>
      <c r="I10" s="67"/>
      <c r="J10" s="67"/>
      <c r="K10" s="67">
        <v>1084</v>
      </c>
      <c r="L10" s="67"/>
      <c r="M10" s="68" t="s">
        <v>164</v>
      </c>
      <c r="N10" s="69"/>
      <c r="O10" s="70"/>
      <c r="P10" s="71"/>
      <c r="Q10" s="13">
        <f t="shared" si="0"/>
        <v>0</v>
      </c>
      <c r="S10" s="27">
        <f t="shared" ref="S10:S50" si="1">IF(C10="y",A10*1,0)</f>
        <v>0</v>
      </c>
    </row>
    <row r="11" spans="1:19" ht="20.100000000000001" customHeight="1" x14ac:dyDescent="0.25">
      <c r="A11" s="65">
        <v>45265</v>
      </c>
      <c r="B11" s="66"/>
      <c r="C11" s="65" t="s">
        <v>230</v>
      </c>
      <c r="D11" s="66"/>
      <c r="E11" s="67" t="s">
        <v>237</v>
      </c>
      <c r="F11" s="67"/>
      <c r="G11" s="67"/>
      <c r="H11" s="67"/>
      <c r="I11" s="67"/>
      <c r="J11" s="67"/>
      <c r="K11" s="67">
        <v>10827</v>
      </c>
      <c r="L11" s="67"/>
      <c r="M11" s="68" t="s">
        <v>227</v>
      </c>
      <c r="N11" s="69"/>
      <c r="O11" s="70" t="s">
        <v>236</v>
      </c>
      <c r="P11" s="71"/>
      <c r="Q11" s="13">
        <f t="shared" si="0"/>
        <v>0</v>
      </c>
      <c r="S11" s="27">
        <f t="shared" si="1"/>
        <v>0</v>
      </c>
    </row>
    <row r="12" spans="1:19" ht="20.100000000000001" customHeight="1" x14ac:dyDescent="0.25">
      <c r="A12" s="65">
        <v>45320</v>
      </c>
      <c r="B12" s="66"/>
      <c r="C12" s="65" t="s">
        <v>230</v>
      </c>
      <c r="D12" s="66"/>
      <c r="E12" s="67" t="s">
        <v>252</v>
      </c>
      <c r="F12" s="67"/>
      <c r="G12" s="67"/>
      <c r="H12" s="67"/>
      <c r="I12" s="67"/>
      <c r="J12" s="67"/>
      <c r="K12" s="67">
        <v>10857</v>
      </c>
      <c r="L12" s="67"/>
      <c r="M12" s="68" t="s">
        <v>227</v>
      </c>
      <c r="N12" s="69"/>
      <c r="O12" s="70" t="s">
        <v>253</v>
      </c>
      <c r="P12" s="71"/>
      <c r="Q12" s="13">
        <f t="shared" si="0"/>
        <v>0</v>
      </c>
      <c r="S12" s="27">
        <f t="shared" si="1"/>
        <v>0</v>
      </c>
    </row>
    <row r="13" spans="1:19" ht="20.100000000000001" customHeight="1" x14ac:dyDescent="0.25">
      <c r="A13" s="65">
        <v>45350</v>
      </c>
      <c r="B13" s="66"/>
      <c r="C13" s="65" t="s">
        <v>230</v>
      </c>
      <c r="D13" s="66"/>
      <c r="E13" s="67" t="s">
        <v>258</v>
      </c>
      <c r="F13" s="67"/>
      <c r="G13" s="67"/>
      <c r="H13" s="67"/>
      <c r="I13" s="67"/>
      <c r="J13" s="67"/>
      <c r="K13" s="67">
        <v>10883</v>
      </c>
      <c r="L13" s="67"/>
      <c r="M13" s="68" t="s">
        <v>227</v>
      </c>
      <c r="N13" s="69"/>
      <c r="O13" s="70"/>
      <c r="P13" s="71"/>
      <c r="Q13" s="13">
        <f t="shared" si="0"/>
        <v>0</v>
      </c>
      <c r="S13" s="27">
        <f t="shared" si="1"/>
        <v>0</v>
      </c>
    </row>
    <row r="14" spans="1:19" ht="20.100000000000001" customHeight="1" x14ac:dyDescent="0.25">
      <c r="A14" s="65">
        <v>45378</v>
      </c>
      <c r="B14" s="66"/>
      <c r="C14" s="65" t="s">
        <v>196</v>
      </c>
      <c r="D14" s="66"/>
      <c r="E14" s="67" t="s">
        <v>264</v>
      </c>
      <c r="F14" s="67"/>
      <c r="G14" s="67"/>
      <c r="H14" s="67"/>
      <c r="I14" s="67"/>
      <c r="J14" s="67"/>
      <c r="K14" s="67">
        <v>10906</v>
      </c>
      <c r="L14" s="67"/>
      <c r="M14" s="68" t="s">
        <v>227</v>
      </c>
      <c r="N14" s="69"/>
      <c r="O14" s="70" t="s">
        <v>236</v>
      </c>
      <c r="P14" s="71"/>
      <c r="Q14" s="13">
        <f t="shared" si="0"/>
        <v>0</v>
      </c>
      <c r="S14" s="27">
        <f t="shared" si="1"/>
        <v>0</v>
      </c>
    </row>
    <row r="15" spans="1:19" ht="20.100000000000001" customHeight="1" x14ac:dyDescent="0.25">
      <c r="A15" s="65">
        <v>45434</v>
      </c>
      <c r="B15" s="66"/>
      <c r="C15" s="65" t="s">
        <v>243</v>
      </c>
      <c r="D15" s="66"/>
      <c r="E15" s="67" t="s">
        <v>280</v>
      </c>
      <c r="F15" s="67"/>
      <c r="G15" s="67"/>
      <c r="H15" s="67"/>
      <c r="I15" s="67"/>
      <c r="J15" s="67"/>
      <c r="K15" s="67">
        <v>10943</v>
      </c>
      <c r="L15" s="67"/>
      <c r="M15" s="68" t="s">
        <v>227</v>
      </c>
      <c r="N15" s="69"/>
      <c r="O15" s="70"/>
      <c r="P15" s="71"/>
      <c r="Q15" s="13">
        <f t="shared" si="0"/>
        <v>10943</v>
      </c>
      <c r="S15" s="27">
        <f t="shared" si="1"/>
        <v>45434</v>
      </c>
    </row>
    <row r="16" spans="1:19" ht="20.100000000000001" customHeight="1" x14ac:dyDescent="0.25">
      <c r="A16" s="65"/>
      <c r="B16" s="66"/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69"/>
      <c r="O16" s="70"/>
      <c r="P16" s="71"/>
      <c r="Q16" s="13">
        <f t="shared" si="0"/>
        <v>0</v>
      </c>
      <c r="S16" s="27">
        <f t="shared" si="1"/>
        <v>0</v>
      </c>
    </row>
    <row r="17" spans="1:19" ht="20.100000000000001" customHeight="1" x14ac:dyDescent="0.25">
      <c r="A17" s="65"/>
      <c r="B17" s="66"/>
      <c r="C17" s="65"/>
      <c r="D17" s="66"/>
      <c r="E17" s="67"/>
      <c r="F17" s="67"/>
      <c r="G17" s="67"/>
      <c r="H17" s="67"/>
      <c r="I17" s="67"/>
      <c r="J17" s="67"/>
      <c r="K17" s="67"/>
      <c r="L17" s="67"/>
      <c r="M17" s="68"/>
      <c r="N17" s="69"/>
      <c r="O17" s="70"/>
      <c r="P17" s="71"/>
      <c r="Q17" s="13">
        <f t="shared" si="0"/>
        <v>0</v>
      </c>
      <c r="S17" s="27">
        <f t="shared" si="1"/>
        <v>0</v>
      </c>
    </row>
    <row r="18" spans="1:19" ht="20.100000000000001" customHeight="1" x14ac:dyDescent="0.25">
      <c r="A18" s="65"/>
      <c r="B18" s="66"/>
      <c r="C18" s="65"/>
      <c r="D18" s="66"/>
      <c r="E18" s="67"/>
      <c r="F18" s="67"/>
      <c r="G18" s="67"/>
      <c r="H18" s="67"/>
      <c r="I18" s="67"/>
      <c r="J18" s="67"/>
      <c r="K18" s="67"/>
      <c r="L18" s="67"/>
      <c r="M18" s="68"/>
      <c r="N18" s="69"/>
      <c r="O18" s="70"/>
      <c r="P18" s="71"/>
      <c r="Q18" s="13">
        <f t="shared" si="0"/>
        <v>0</v>
      </c>
      <c r="S18" s="27">
        <f t="shared" si="1"/>
        <v>0</v>
      </c>
    </row>
    <row r="19" spans="1:19" ht="20.100000000000001" customHeight="1" x14ac:dyDescent="0.25">
      <c r="A19" s="65"/>
      <c r="B19" s="66"/>
      <c r="C19" s="65"/>
      <c r="D19" s="66"/>
      <c r="E19" s="67"/>
      <c r="F19" s="67"/>
      <c r="G19" s="67"/>
      <c r="H19" s="67"/>
      <c r="I19" s="67"/>
      <c r="J19" s="67"/>
      <c r="K19" s="67"/>
      <c r="L19" s="67"/>
      <c r="M19" s="68"/>
      <c r="N19" s="69"/>
      <c r="O19" s="70"/>
      <c r="P19" s="71"/>
      <c r="Q19" s="13">
        <f t="shared" si="0"/>
        <v>0</v>
      </c>
      <c r="S19" s="27">
        <f t="shared" si="1"/>
        <v>0</v>
      </c>
    </row>
    <row r="20" spans="1:19" ht="20.100000000000001" customHeight="1" x14ac:dyDescent="0.25">
      <c r="A20" s="65"/>
      <c r="B20" s="66"/>
      <c r="C20" s="65"/>
      <c r="D20" s="66"/>
      <c r="E20" s="67"/>
      <c r="F20" s="67"/>
      <c r="G20" s="67"/>
      <c r="H20" s="67"/>
      <c r="I20" s="67"/>
      <c r="J20" s="67"/>
      <c r="K20" s="67"/>
      <c r="L20" s="67"/>
      <c r="M20" s="68"/>
      <c r="N20" s="69"/>
      <c r="O20" s="70"/>
      <c r="P20" s="71"/>
      <c r="Q20" s="13">
        <f t="shared" si="0"/>
        <v>0</v>
      </c>
      <c r="S20" s="27">
        <f t="shared" si="1"/>
        <v>0</v>
      </c>
    </row>
    <row r="21" spans="1:19" ht="20.100000000000001" customHeight="1" x14ac:dyDescent="0.25">
      <c r="A21" s="65"/>
      <c r="B21" s="66"/>
      <c r="C21" s="65"/>
      <c r="D21" s="66"/>
      <c r="E21" s="67"/>
      <c r="F21" s="67"/>
      <c r="G21" s="67"/>
      <c r="H21" s="67"/>
      <c r="I21" s="67"/>
      <c r="J21" s="67"/>
      <c r="K21" s="67"/>
      <c r="L21" s="67"/>
      <c r="M21" s="68"/>
      <c r="N21" s="69"/>
      <c r="O21" s="70"/>
      <c r="P21" s="71"/>
      <c r="Q21" s="13">
        <f t="shared" si="0"/>
        <v>0</v>
      </c>
      <c r="S21" s="27">
        <f t="shared" si="1"/>
        <v>0</v>
      </c>
    </row>
    <row r="22" spans="1:19" ht="20.100000000000001" customHeight="1" x14ac:dyDescent="0.25">
      <c r="A22" s="65"/>
      <c r="B22" s="66"/>
      <c r="C22" s="65"/>
      <c r="D22" s="66"/>
      <c r="E22" s="67"/>
      <c r="F22" s="67"/>
      <c r="G22" s="67"/>
      <c r="H22" s="67"/>
      <c r="I22" s="67"/>
      <c r="J22" s="67"/>
      <c r="K22" s="67"/>
      <c r="L22" s="67"/>
      <c r="M22" s="68"/>
      <c r="N22" s="69"/>
      <c r="O22" s="70"/>
      <c r="P22" s="71"/>
      <c r="Q22" s="13">
        <f t="shared" si="0"/>
        <v>0</v>
      </c>
      <c r="S22" s="27">
        <f t="shared" si="1"/>
        <v>0</v>
      </c>
    </row>
    <row r="23" spans="1:19" ht="20.100000000000001" customHeight="1" x14ac:dyDescent="0.25">
      <c r="A23" s="65"/>
      <c r="B23" s="66"/>
      <c r="C23" s="65"/>
      <c r="D23" s="66"/>
      <c r="E23" s="67"/>
      <c r="F23" s="67"/>
      <c r="G23" s="67"/>
      <c r="H23" s="67"/>
      <c r="I23" s="67"/>
      <c r="J23" s="67"/>
      <c r="K23" s="67"/>
      <c r="L23" s="67"/>
      <c r="M23" s="68"/>
      <c r="N23" s="69"/>
      <c r="O23" s="70"/>
      <c r="P23" s="71"/>
      <c r="Q23" s="13">
        <f t="shared" si="0"/>
        <v>0</v>
      </c>
      <c r="S23" s="27">
        <f t="shared" si="1"/>
        <v>0</v>
      </c>
    </row>
    <row r="24" spans="1:19" ht="20.100000000000001" customHeight="1" x14ac:dyDescent="0.25">
      <c r="A24" s="65"/>
      <c r="B24" s="66"/>
      <c r="C24" s="65"/>
      <c r="D24" s="66"/>
      <c r="E24" s="67"/>
      <c r="F24" s="67"/>
      <c r="G24" s="67"/>
      <c r="H24" s="67"/>
      <c r="I24" s="67"/>
      <c r="J24" s="67"/>
      <c r="K24" s="67"/>
      <c r="L24" s="67"/>
      <c r="M24" s="68"/>
      <c r="N24" s="69"/>
      <c r="O24" s="70"/>
      <c r="P24" s="71"/>
      <c r="Q24" s="13">
        <f t="shared" si="0"/>
        <v>0</v>
      </c>
      <c r="S24" s="27">
        <f t="shared" si="1"/>
        <v>0</v>
      </c>
    </row>
    <row r="25" spans="1:19" ht="20.100000000000001" customHeight="1" x14ac:dyDescent="0.25">
      <c r="A25" s="65"/>
      <c r="B25" s="66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8"/>
      <c r="N25" s="69"/>
      <c r="O25" s="70"/>
      <c r="P25" s="71"/>
      <c r="Q25" s="13">
        <f t="shared" si="0"/>
        <v>0</v>
      </c>
      <c r="S25" s="27">
        <f t="shared" si="1"/>
        <v>0</v>
      </c>
    </row>
    <row r="26" spans="1:19" ht="20.100000000000001" customHeight="1" x14ac:dyDescent="0.25">
      <c r="A26" s="65"/>
      <c r="B26" s="66"/>
      <c r="C26" s="65"/>
      <c r="D26" s="66"/>
      <c r="E26" s="67"/>
      <c r="F26" s="67"/>
      <c r="G26" s="67"/>
      <c r="H26" s="67"/>
      <c r="I26" s="67"/>
      <c r="J26" s="67"/>
      <c r="K26" s="67"/>
      <c r="L26" s="67"/>
      <c r="M26" s="68"/>
      <c r="N26" s="69"/>
      <c r="O26" s="70"/>
      <c r="P26" s="71"/>
      <c r="Q26" s="13">
        <f t="shared" si="0"/>
        <v>0</v>
      </c>
      <c r="S26" s="27">
        <f t="shared" si="1"/>
        <v>0</v>
      </c>
    </row>
    <row r="27" spans="1:19" ht="20.100000000000001" customHeight="1" x14ac:dyDescent="0.25">
      <c r="A27" s="65"/>
      <c r="B27" s="66"/>
      <c r="C27" s="65"/>
      <c r="D27" s="66"/>
      <c r="E27" s="67"/>
      <c r="F27" s="67"/>
      <c r="G27" s="67"/>
      <c r="H27" s="67"/>
      <c r="I27" s="67"/>
      <c r="J27" s="67"/>
      <c r="K27" s="67"/>
      <c r="L27" s="67"/>
      <c r="M27" s="68"/>
      <c r="N27" s="69"/>
      <c r="O27" s="70"/>
      <c r="P27" s="71"/>
      <c r="Q27" s="13">
        <f t="shared" si="0"/>
        <v>0</v>
      </c>
      <c r="S27" s="27">
        <f t="shared" si="1"/>
        <v>0</v>
      </c>
    </row>
    <row r="28" spans="1:19" ht="20.100000000000001" customHeight="1" x14ac:dyDescent="0.25">
      <c r="A28" s="65"/>
      <c r="B28" s="66"/>
      <c r="C28" s="65"/>
      <c r="D28" s="66"/>
      <c r="E28" s="67"/>
      <c r="F28" s="67"/>
      <c r="G28" s="67"/>
      <c r="H28" s="67"/>
      <c r="I28" s="67"/>
      <c r="J28" s="67"/>
      <c r="K28" s="67"/>
      <c r="L28" s="67"/>
      <c r="M28" s="68"/>
      <c r="N28" s="69"/>
      <c r="O28" s="70"/>
      <c r="P28" s="71"/>
      <c r="Q28" s="13">
        <f t="shared" si="0"/>
        <v>0</v>
      </c>
      <c r="S28" s="27">
        <f t="shared" si="1"/>
        <v>0</v>
      </c>
    </row>
    <row r="29" spans="1:19" ht="20.100000000000001" customHeight="1" x14ac:dyDescent="0.25">
      <c r="A29" s="65"/>
      <c r="B29" s="66"/>
      <c r="C29" s="65"/>
      <c r="D29" s="66"/>
      <c r="E29" s="67"/>
      <c r="F29" s="67"/>
      <c r="G29" s="67"/>
      <c r="H29" s="67"/>
      <c r="I29" s="67"/>
      <c r="J29" s="67"/>
      <c r="K29" s="67"/>
      <c r="L29" s="67"/>
      <c r="M29" s="68"/>
      <c r="N29" s="69"/>
      <c r="O29" s="70"/>
      <c r="P29" s="71"/>
      <c r="Q29" s="13">
        <f t="shared" si="0"/>
        <v>0</v>
      </c>
      <c r="S29" s="27">
        <f t="shared" si="1"/>
        <v>0</v>
      </c>
    </row>
    <row r="30" spans="1:19" ht="20.100000000000001" customHeight="1" x14ac:dyDescent="0.25">
      <c r="A30" s="65"/>
      <c r="B30" s="66"/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8"/>
      <c r="N30" s="69"/>
      <c r="O30" s="70"/>
      <c r="P30" s="71"/>
      <c r="Q30" s="13">
        <f t="shared" si="0"/>
        <v>0</v>
      </c>
      <c r="S30" s="27">
        <f t="shared" si="1"/>
        <v>0</v>
      </c>
    </row>
    <row r="31" spans="1:19" ht="20.100000000000001" customHeight="1" x14ac:dyDescent="0.25">
      <c r="A31" s="65"/>
      <c r="B31" s="66"/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8"/>
      <c r="N31" s="69"/>
      <c r="O31" s="70"/>
      <c r="P31" s="71"/>
      <c r="Q31" s="13">
        <f t="shared" si="0"/>
        <v>0</v>
      </c>
      <c r="S31" s="27">
        <f t="shared" si="1"/>
        <v>0</v>
      </c>
    </row>
    <row r="32" spans="1:19" ht="20.100000000000001" customHeight="1" x14ac:dyDescent="0.25">
      <c r="A32" s="65"/>
      <c r="B32" s="66"/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8"/>
      <c r="N32" s="69"/>
      <c r="O32" s="70"/>
      <c r="P32" s="71"/>
      <c r="Q32" s="13">
        <f t="shared" si="0"/>
        <v>0</v>
      </c>
      <c r="S32" s="27">
        <f t="shared" si="1"/>
        <v>0</v>
      </c>
    </row>
    <row r="33" spans="1:19" ht="20.100000000000001" customHeight="1" x14ac:dyDescent="0.25">
      <c r="A33" s="65"/>
      <c r="B33" s="66"/>
      <c r="C33" s="65"/>
      <c r="D33" s="66"/>
      <c r="E33" s="67"/>
      <c r="F33" s="67"/>
      <c r="G33" s="67"/>
      <c r="H33" s="67"/>
      <c r="I33" s="67"/>
      <c r="J33" s="67"/>
      <c r="K33" s="67"/>
      <c r="L33" s="67"/>
      <c r="M33" s="68"/>
      <c r="N33" s="69"/>
      <c r="O33" s="70"/>
      <c r="P33" s="71"/>
      <c r="Q33" s="13">
        <f t="shared" si="0"/>
        <v>0</v>
      </c>
      <c r="S33" s="27">
        <f t="shared" si="1"/>
        <v>0</v>
      </c>
    </row>
    <row r="34" spans="1:19" ht="20.100000000000001" customHeight="1" x14ac:dyDescent="0.25">
      <c r="A34" s="65"/>
      <c r="B34" s="66"/>
      <c r="C34" s="65"/>
      <c r="D34" s="66"/>
      <c r="E34" s="67"/>
      <c r="F34" s="67"/>
      <c r="G34" s="67"/>
      <c r="H34" s="67"/>
      <c r="I34" s="67"/>
      <c r="J34" s="67"/>
      <c r="K34" s="67"/>
      <c r="L34" s="67"/>
      <c r="M34" s="68"/>
      <c r="N34" s="69"/>
      <c r="O34" s="70"/>
      <c r="P34" s="71"/>
      <c r="Q34" s="13">
        <f t="shared" si="0"/>
        <v>0</v>
      </c>
      <c r="S34" s="27">
        <f t="shared" si="1"/>
        <v>0</v>
      </c>
    </row>
    <row r="35" spans="1:19" ht="20.100000000000001" customHeight="1" x14ac:dyDescent="0.25">
      <c r="A35" s="65"/>
      <c r="B35" s="66"/>
      <c r="C35" s="65"/>
      <c r="D35" s="66"/>
      <c r="E35" s="67"/>
      <c r="F35" s="67"/>
      <c r="G35" s="67"/>
      <c r="H35" s="67"/>
      <c r="I35" s="67"/>
      <c r="J35" s="67"/>
      <c r="K35" s="67"/>
      <c r="L35" s="67"/>
      <c r="M35" s="68"/>
      <c r="N35" s="69"/>
      <c r="O35" s="70"/>
      <c r="P35" s="71"/>
      <c r="Q35" s="13">
        <f t="shared" si="0"/>
        <v>0</v>
      </c>
      <c r="S35" s="27">
        <f t="shared" si="1"/>
        <v>0</v>
      </c>
    </row>
    <row r="36" spans="1:19" ht="20.100000000000001" customHeight="1" x14ac:dyDescent="0.25">
      <c r="A36" s="65"/>
      <c r="B36" s="66"/>
      <c r="C36" s="65"/>
      <c r="D36" s="66"/>
      <c r="E36" s="67"/>
      <c r="F36" s="67"/>
      <c r="G36" s="67"/>
      <c r="H36" s="67"/>
      <c r="I36" s="67"/>
      <c r="J36" s="67"/>
      <c r="K36" s="67"/>
      <c r="L36" s="67"/>
      <c r="M36" s="68"/>
      <c r="N36" s="69"/>
      <c r="O36" s="70"/>
      <c r="P36" s="71"/>
      <c r="Q36" s="13">
        <f t="shared" si="0"/>
        <v>0</v>
      </c>
      <c r="S36" s="27">
        <f t="shared" si="1"/>
        <v>0</v>
      </c>
    </row>
    <row r="37" spans="1:19" ht="20.100000000000001" customHeight="1" x14ac:dyDescent="0.25">
      <c r="A37" s="65"/>
      <c r="B37" s="66"/>
      <c r="C37" s="65"/>
      <c r="D37" s="66"/>
      <c r="E37" s="67"/>
      <c r="F37" s="67"/>
      <c r="G37" s="67"/>
      <c r="H37" s="67"/>
      <c r="I37" s="67"/>
      <c r="J37" s="67"/>
      <c r="K37" s="67"/>
      <c r="L37" s="67"/>
      <c r="M37" s="68"/>
      <c r="N37" s="69"/>
      <c r="O37" s="70"/>
      <c r="P37" s="71"/>
      <c r="Q37" s="13">
        <f t="shared" si="0"/>
        <v>0</v>
      </c>
      <c r="S37" s="27">
        <f t="shared" si="1"/>
        <v>0</v>
      </c>
    </row>
    <row r="38" spans="1:19" ht="20.100000000000001" customHeight="1" x14ac:dyDescent="0.25">
      <c r="A38" s="65"/>
      <c r="B38" s="66"/>
      <c r="C38" s="65"/>
      <c r="D38" s="66"/>
      <c r="E38" s="67"/>
      <c r="F38" s="67"/>
      <c r="G38" s="67"/>
      <c r="H38" s="67"/>
      <c r="I38" s="67"/>
      <c r="J38" s="67"/>
      <c r="K38" s="67"/>
      <c r="L38" s="67"/>
      <c r="M38" s="68"/>
      <c r="N38" s="69"/>
      <c r="O38" s="70"/>
      <c r="P38" s="71"/>
      <c r="Q38" s="13">
        <f t="shared" si="0"/>
        <v>0</v>
      </c>
      <c r="S38" s="27">
        <f t="shared" si="1"/>
        <v>0</v>
      </c>
    </row>
    <row r="39" spans="1:19" ht="20.100000000000001" customHeight="1" x14ac:dyDescent="0.25">
      <c r="A39" s="65"/>
      <c r="B39" s="66"/>
      <c r="C39" s="65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69"/>
      <c r="O39" s="70"/>
      <c r="P39" s="71"/>
      <c r="Q39" s="13">
        <f t="shared" si="0"/>
        <v>0</v>
      </c>
      <c r="S39" s="27">
        <f t="shared" si="1"/>
        <v>0</v>
      </c>
    </row>
    <row r="40" spans="1:19" ht="20.100000000000001" customHeight="1" x14ac:dyDescent="0.25">
      <c r="A40" s="65"/>
      <c r="B40" s="66"/>
      <c r="C40" s="65"/>
      <c r="D40" s="66"/>
      <c r="E40" s="67"/>
      <c r="F40" s="67"/>
      <c r="G40" s="67"/>
      <c r="H40" s="67"/>
      <c r="I40" s="67"/>
      <c r="J40" s="67"/>
      <c r="K40" s="67"/>
      <c r="L40" s="67"/>
      <c r="M40" s="68"/>
      <c r="N40" s="69"/>
      <c r="O40" s="70"/>
      <c r="P40" s="71"/>
      <c r="Q40" s="13">
        <f t="shared" si="0"/>
        <v>0</v>
      </c>
      <c r="S40" s="27">
        <f t="shared" si="1"/>
        <v>0</v>
      </c>
    </row>
    <row r="41" spans="1:19" ht="20.100000000000001" customHeight="1" x14ac:dyDescent="0.25">
      <c r="A41" s="65"/>
      <c r="B41" s="66"/>
      <c r="C41" s="65"/>
      <c r="D41" s="66"/>
      <c r="E41" s="67"/>
      <c r="F41" s="67"/>
      <c r="G41" s="67"/>
      <c r="H41" s="67"/>
      <c r="I41" s="67"/>
      <c r="J41" s="67"/>
      <c r="K41" s="67"/>
      <c r="L41" s="67"/>
      <c r="M41" s="68"/>
      <c r="N41" s="69"/>
      <c r="O41" s="70"/>
      <c r="P41" s="71"/>
      <c r="Q41" s="13">
        <f t="shared" si="0"/>
        <v>0</v>
      </c>
      <c r="S41" s="27">
        <f t="shared" si="1"/>
        <v>0</v>
      </c>
    </row>
    <row r="42" spans="1:19" ht="20.100000000000001" customHeight="1" x14ac:dyDescent="0.25">
      <c r="A42" s="65"/>
      <c r="B42" s="66"/>
      <c r="C42" s="65"/>
      <c r="D42" s="66"/>
      <c r="E42" s="67"/>
      <c r="F42" s="67"/>
      <c r="G42" s="67"/>
      <c r="H42" s="67"/>
      <c r="I42" s="67"/>
      <c r="J42" s="67"/>
      <c r="K42" s="67"/>
      <c r="L42" s="67"/>
      <c r="M42" s="68"/>
      <c r="N42" s="69"/>
      <c r="O42" s="70"/>
      <c r="P42" s="71"/>
      <c r="Q42" s="13">
        <f t="shared" si="0"/>
        <v>0</v>
      </c>
      <c r="S42" s="27">
        <f t="shared" si="1"/>
        <v>0</v>
      </c>
    </row>
    <row r="43" spans="1:19" ht="20.100000000000001" customHeight="1" x14ac:dyDescent="0.25">
      <c r="A43" s="65"/>
      <c r="B43" s="66"/>
      <c r="C43" s="65"/>
      <c r="D43" s="66"/>
      <c r="E43" s="67"/>
      <c r="F43" s="67"/>
      <c r="G43" s="67"/>
      <c r="H43" s="67"/>
      <c r="I43" s="67"/>
      <c r="J43" s="67"/>
      <c r="K43" s="67"/>
      <c r="L43" s="67"/>
      <c r="M43" s="68"/>
      <c r="N43" s="69"/>
      <c r="O43" s="70"/>
      <c r="P43" s="71"/>
      <c r="Q43" s="13">
        <f t="shared" si="0"/>
        <v>0</v>
      </c>
      <c r="S43" s="27">
        <f t="shared" si="1"/>
        <v>0</v>
      </c>
    </row>
    <row r="44" spans="1:19" ht="20.100000000000001" customHeight="1" x14ac:dyDescent="0.25">
      <c r="A44" s="65"/>
      <c r="B44" s="66"/>
      <c r="C44" s="65"/>
      <c r="D44" s="66"/>
      <c r="E44" s="67"/>
      <c r="F44" s="67"/>
      <c r="G44" s="67"/>
      <c r="H44" s="67"/>
      <c r="I44" s="67"/>
      <c r="J44" s="67"/>
      <c r="K44" s="67"/>
      <c r="L44" s="67"/>
      <c r="M44" s="68"/>
      <c r="N44" s="69"/>
      <c r="O44" s="70"/>
      <c r="P44" s="71"/>
      <c r="Q44" s="13">
        <f t="shared" si="0"/>
        <v>0</v>
      </c>
      <c r="S44" s="27">
        <f t="shared" si="1"/>
        <v>0</v>
      </c>
    </row>
    <row r="45" spans="1:19" ht="20.100000000000001" customHeight="1" x14ac:dyDescent="0.25">
      <c r="A45" s="65"/>
      <c r="B45" s="66"/>
      <c r="C45" s="65"/>
      <c r="D45" s="66"/>
      <c r="E45" s="67"/>
      <c r="F45" s="67"/>
      <c r="G45" s="67"/>
      <c r="H45" s="67"/>
      <c r="I45" s="67"/>
      <c r="J45" s="67"/>
      <c r="K45" s="67"/>
      <c r="L45" s="67"/>
      <c r="M45" s="68"/>
      <c r="N45" s="69"/>
      <c r="O45" s="70"/>
      <c r="P45" s="71"/>
      <c r="Q45" s="13">
        <f t="shared" si="0"/>
        <v>0</v>
      </c>
      <c r="S45" s="27">
        <f t="shared" si="1"/>
        <v>0</v>
      </c>
    </row>
    <row r="46" spans="1:19" ht="20.100000000000001" customHeight="1" x14ac:dyDescent="0.25">
      <c r="A46" s="65"/>
      <c r="B46" s="66"/>
      <c r="C46" s="65"/>
      <c r="D46" s="66"/>
      <c r="E46" s="67"/>
      <c r="F46" s="67"/>
      <c r="G46" s="67"/>
      <c r="H46" s="67"/>
      <c r="I46" s="67"/>
      <c r="J46" s="67"/>
      <c r="K46" s="67"/>
      <c r="L46" s="67"/>
      <c r="M46" s="68"/>
      <c r="N46" s="69"/>
      <c r="O46" s="70"/>
      <c r="P46" s="71"/>
      <c r="Q46" s="13">
        <f t="shared" si="0"/>
        <v>0</v>
      </c>
      <c r="S46" s="27">
        <f t="shared" si="1"/>
        <v>0</v>
      </c>
    </row>
    <row r="47" spans="1:19" ht="20.100000000000001" customHeight="1" x14ac:dyDescent="0.25">
      <c r="A47" s="65"/>
      <c r="B47" s="66"/>
      <c r="C47" s="65"/>
      <c r="D47" s="66"/>
      <c r="E47" s="67"/>
      <c r="F47" s="67"/>
      <c r="G47" s="67"/>
      <c r="H47" s="67"/>
      <c r="I47" s="67"/>
      <c r="J47" s="67"/>
      <c r="K47" s="67"/>
      <c r="L47" s="67"/>
      <c r="M47" s="68"/>
      <c r="N47" s="69"/>
      <c r="O47" s="70"/>
      <c r="P47" s="71"/>
      <c r="Q47" s="13">
        <f t="shared" si="0"/>
        <v>0</v>
      </c>
      <c r="S47" s="27">
        <f t="shared" si="1"/>
        <v>0</v>
      </c>
    </row>
    <row r="48" spans="1:19" ht="20.100000000000001" customHeight="1" x14ac:dyDescent="0.25">
      <c r="A48" s="65"/>
      <c r="B48" s="66"/>
      <c r="C48" s="65"/>
      <c r="D48" s="66"/>
      <c r="E48" s="67"/>
      <c r="F48" s="67"/>
      <c r="G48" s="67"/>
      <c r="H48" s="67"/>
      <c r="I48" s="67"/>
      <c r="J48" s="67"/>
      <c r="K48" s="67"/>
      <c r="L48" s="67"/>
      <c r="M48" s="68"/>
      <c r="N48" s="69"/>
      <c r="O48" s="70"/>
      <c r="P48" s="71"/>
      <c r="Q48" s="13">
        <f t="shared" si="0"/>
        <v>0</v>
      </c>
      <c r="S48" s="27">
        <f t="shared" si="1"/>
        <v>0</v>
      </c>
    </row>
    <row r="49" spans="1:19" ht="20.100000000000001" customHeight="1" x14ac:dyDescent="0.25">
      <c r="A49" s="65"/>
      <c r="B49" s="66"/>
      <c r="C49" s="65"/>
      <c r="D49" s="66"/>
      <c r="E49" s="67"/>
      <c r="F49" s="67"/>
      <c r="G49" s="67"/>
      <c r="H49" s="67"/>
      <c r="I49" s="67"/>
      <c r="J49" s="67"/>
      <c r="K49" s="67"/>
      <c r="L49" s="67"/>
      <c r="M49" s="68"/>
      <c r="N49" s="69"/>
      <c r="O49" s="70"/>
      <c r="P49" s="71"/>
      <c r="Q49" s="13">
        <f t="shared" si="0"/>
        <v>0</v>
      </c>
      <c r="S49" s="27">
        <f t="shared" si="1"/>
        <v>0</v>
      </c>
    </row>
    <row r="50" spans="1:19" ht="20.100000000000001" customHeight="1" x14ac:dyDescent="0.25">
      <c r="A50" s="65"/>
      <c r="B50" s="66"/>
      <c r="C50" s="65"/>
      <c r="D50" s="66"/>
      <c r="E50" s="67"/>
      <c r="F50" s="67"/>
      <c r="G50" s="67"/>
      <c r="H50" s="67"/>
      <c r="I50" s="67"/>
      <c r="J50" s="67"/>
      <c r="K50" s="67"/>
      <c r="L50" s="67"/>
      <c r="M50" s="68"/>
      <c r="N50" s="69"/>
      <c r="O50" s="67"/>
      <c r="P50" s="67"/>
      <c r="Q50" s="13">
        <f t="shared" si="0"/>
        <v>0</v>
      </c>
      <c r="S50" s="27">
        <f t="shared" si="1"/>
        <v>0</v>
      </c>
    </row>
  </sheetData>
  <mergeCells count="284">
    <mergeCell ref="B4:D4"/>
    <mergeCell ref="F4:G4"/>
    <mergeCell ref="H4:I4"/>
    <mergeCell ref="J4:K4"/>
    <mergeCell ref="L4:M4"/>
    <mergeCell ref="N4:O4"/>
    <mergeCell ref="A1:O1"/>
    <mergeCell ref="A2:G2"/>
    <mergeCell ref="H2:O2"/>
    <mergeCell ref="B3:D3"/>
    <mergeCell ref="F3:G3"/>
    <mergeCell ref="H3:I3"/>
    <mergeCell ref="L3:M3"/>
    <mergeCell ref="N3:O3"/>
    <mergeCell ref="O7:P7"/>
    <mergeCell ref="A8:B8"/>
    <mergeCell ref="C8:D8"/>
    <mergeCell ref="E8:J8"/>
    <mergeCell ref="K8:L8"/>
    <mergeCell ref="M8:N8"/>
    <mergeCell ref="O8:P8"/>
    <mergeCell ref="B5:D5"/>
    <mergeCell ref="H5:I5"/>
    <mergeCell ref="J5:K5"/>
    <mergeCell ref="L5:M5"/>
    <mergeCell ref="N5:O5"/>
    <mergeCell ref="A7:B7"/>
    <mergeCell ref="C7:D7"/>
    <mergeCell ref="E7:J7"/>
    <mergeCell ref="K7:L7"/>
    <mergeCell ref="M7:N7"/>
    <mergeCell ref="F5:G5"/>
    <mergeCell ref="A10:B10"/>
    <mergeCell ref="C10:D10"/>
    <mergeCell ref="E10:J10"/>
    <mergeCell ref="K10:L10"/>
    <mergeCell ref="M10:N10"/>
    <mergeCell ref="O10:P10"/>
    <mergeCell ref="A9:B9"/>
    <mergeCell ref="C9:D9"/>
    <mergeCell ref="E9:J9"/>
    <mergeCell ref="K9:L9"/>
    <mergeCell ref="M9:N9"/>
    <mergeCell ref="O9:P9"/>
    <mergeCell ref="A12:B12"/>
    <mergeCell ref="C12:D12"/>
    <mergeCell ref="E12:J12"/>
    <mergeCell ref="K12:L12"/>
    <mergeCell ref="M12:N12"/>
    <mergeCell ref="O12:P12"/>
    <mergeCell ref="A11:B11"/>
    <mergeCell ref="C11:D11"/>
    <mergeCell ref="E11:J11"/>
    <mergeCell ref="K11:L11"/>
    <mergeCell ref="M11:N11"/>
    <mergeCell ref="O11:P11"/>
    <mergeCell ref="A14:B14"/>
    <mergeCell ref="C14:D14"/>
    <mergeCell ref="E14:J14"/>
    <mergeCell ref="K14:L14"/>
    <mergeCell ref="M14:N14"/>
    <mergeCell ref="O14:P14"/>
    <mergeCell ref="A13:B13"/>
    <mergeCell ref="C13:D13"/>
    <mergeCell ref="E13:J13"/>
    <mergeCell ref="K13:L13"/>
    <mergeCell ref="M13:N13"/>
    <mergeCell ref="O13:P13"/>
    <mergeCell ref="A16:B16"/>
    <mergeCell ref="C16:D16"/>
    <mergeCell ref="E16:J16"/>
    <mergeCell ref="K16:L16"/>
    <mergeCell ref="M16:N16"/>
    <mergeCell ref="O16:P16"/>
    <mergeCell ref="A15:B15"/>
    <mergeCell ref="C15:D15"/>
    <mergeCell ref="E15:J15"/>
    <mergeCell ref="K15:L15"/>
    <mergeCell ref="M15:N15"/>
    <mergeCell ref="O15:P15"/>
    <mergeCell ref="A18:B18"/>
    <mergeCell ref="C18:D18"/>
    <mergeCell ref="E18:J18"/>
    <mergeCell ref="K18:L18"/>
    <mergeCell ref="M18:N18"/>
    <mergeCell ref="O18:P18"/>
    <mergeCell ref="A17:B17"/>
    <mergeCell ref="C17:D17"/>
    <mergeCell ref="E17:J17"/>
    <mergeCell ref="K17:L17"/>
    <mergeCell ref="M17:N17"/>
    <mergeCell ref="O17:P17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O19:P19"/>
    <mergeCell ref="A22:B22"/>
    <mergeCell ref="C22:D22"/>
    <mergeCell ref="E22:J22"/>
    <mergeCell ref="K22:L22"/>
    <mergeCell ref="M22:N22"/>
    <mergeCell ref="O22:P22"/>
    <mergeCell ref="A21:B21"/>
    <mergeCell ref="C21:D21"/>
    <mergeCell ref="E21:J21"/>
    <mergeCell ref="K21:L21"/>
    <mergeCell ref="M21:N21"/>
    <mergeCell ref="O21:P21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O23:P23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5:P25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7:P27"/>
    <mergeCell ref="A30:B30"/>
    <mergeCell ref="C30:D30"/>
    <mergeCell ref="E30:J30"/>
    <mergeCell ref="K30:L30"/>
    <mergeCell ref="M30:N30"/>
    <mergeCell ref="O30:P30"/>
    <mergeCell ref="A29:B29"/>
    <mergeCell ref="C29:D29"/>
    <mergeCell ref="E29:J29"/>
    <mergeCell ref="K29:L29"/>
    <mergeCell ref="M29:N29"/>
    <mergeCell ref="O29:P29"/>
    <mergeCell ref="A32:B32"/>
    <mergeCell ref="C32:D32"/>
    <mergeCell ref="E32:J32"/>
    <mergeCell ref="K32:L32"/>
    <mergeCell ref="M32:N32"/>
    <mergeCell ref="O32:P32"/>
    <mergeCell ref="A31:B31"/>
    <mergeCell ref="C31:D31"/>
    <mergeCell ref="E31:J31"/>
    <mergeCell ref="K31:L31"/>
    <mergeCell ref="M31:N31"/>
    <mergeCell ref="O31:P31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3:P33"/>
    <mergeCell ref="A36:B36"/>
    <mergeCell ref="C36:D36"/>
    <mergeCell ref="E36:J36"/>
    <mergeCell ref="K36:L36"/>
    <mergeCell ref="M36:N36"/>
    <mergeCell ref="O36:P36"/>
    <mergeCell ref="A35:B35"/>
    <mergeCell ref="C35:D35"/>
    <mergeCell ref="E35:J35"/>
    <mergeCell ref="K35:L35"/>
    <mergeCell ref="M35:N35"/>
    <mergeCell ref="O35:P35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O37:P37"/>
    <mergeCell ref="A40:B40"/>
    <mergeCell ref="C40:D40"/>
    <mergeCell ref="E40:J40"/>
    <mergeCell ref="K40:L40"/>
    <mergeCell ref="M40:N40"/>
    <mergeCell ref="O40:P40"/>
    <mergeCell ref="A39:B39"/>
    <mergeCell ref="C39:D39"/>
    <mergeCell ref="E39:J39"/>
    <mergeCell ref="K39:L39"/>
    <mergeCell ref="M39:N39"/>
    <mergeCell ref="O39:P39"/>
    <mergeCell ref="A42:B42"/>
    <mergeCell ref="C42:D42"/>
    <mergeCell ref="E42:J42"/>
    <mergeCell ref="K42:L42"/>
    <mergeCell ref="M42:N42"/>
    <mergeCell ref="O42:P42"/>
    <mergeCell ref="A41:B41"/>
    <mergeCell ref="C41:D41"/>
    <mergeCell ref="E41:J41"/>
    <mergeCell ref="K41:L41"/>
    <mergeCell ref="M41:N41"/>
    <mergeCell ref="O41:P41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3:P43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5:P45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7:P4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S50"/>
  <sheetViews>
    <sheetView topLeftCell="A13" zoomScale="90" zoomScaleNormal="90" workbookViewId="0">
      <selection activeCell="K8" sqref="K8:L8"/>
    </sheetView>
  </sheetViews>
  <sheetFormatPr defaultRowHeight="15" x14ac:dyDescent="0.25"/>
  <cols>
    <col min="9" max="9" width="11" bestFit="1" customWidth="1"/>
    <col min="18" max="18" width="11.7109375" customWidth="1"/>
    <col min="19" max="19" width="9.7109375" style="24" bestFit="1" customWidth="1"/>
  </cols>
  <sheetData>
    <row r="1" spans="1:19" ht="24" thickBot="1" x14ac:dyDescent="0.4">
      <c r="A1" s="87" t="s">
        <v>112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9" ht="18.75" x14ac:dyDescent="0.3">
      <c r="A2" s="88" t="s">
        <v>7</v>
      </c>
      <c r="B2" s="89"/>
      <c r="C2" s="89"/>
      <c r="D2" s="89"/>
      <c r="E2" s="89"/>
      <c r="F2" s="89"/>
      <c r="G2" s="90"/>
      <c r="H2" s="88" t="s">
        <v>17</v>
      </c>
      <c r="I2" s="89"/>
      <c r="J2" s="89"/>
      <c r="K2" s="89"/>
      <c r="L2" s="89"/>
      <c r="M2" s="89"/>
      <c r="N2" s="89"/>
      <c r="O2" s="89"/>
      <c r="P2" s="9"/>
      <c r="Q2" s="14">
        <f>MAX(Q8:Q50)+250</f>
        <v>250</v>
      </c>
      <c r="R2" s="11"/>
      <c r="S2" s="25">
        <f>MAX(S8:S50)</f>
        <v>0</v>
      </c>
    </row>
    <row r="3" spans="1:19" x14ac:dyDescent="0.25">
      <c r="A3" s="1" t="s">
        <v>8</v>
      </c>
      <c r="B3" s="82" t="s">
        <v>115</v>
      </c>
      <c r="C3" s="82"/>
      <c r="D3" s="82"/>
      <c r="E3" s="4" t="s">
        <v>11</v>
      </c>
      <c r="F3" s="82" t="s">
        <v>116</v>
      </c>
      <c r="G3" s="83"/>
      <c r="H3" s="91" t="s">
        <v>18</v>
      </c>
      <c r="I3" s="92"/>
      <c r="J3" s="21">
        <v>250</v>
      </c>
      <c r="K3" s="22" t="s">
        <v>37</v>
      </c>
      <c r="L3" s="92" t="s">
        <v>20</v>
      </c>
      <c r="M3" s="92"/>
      <c r="N3" s="82" t="s">
        <v>213</v>
      </c>
      <c r="O3" s="82"/>
      <c r="P3" s="10"/>
    </row>
    <row r="4" spans="1:19" x14ac:dyDescent="0.25">
      <c r="A4" s="1" t="s">
        <v>125</v>
      </c>
      <c r="B4" s="82" t="s">
        <v>114</v>
      </c>
      <c r="C4" s="82"/>
      <c r="D4" s="82"/>
      <c r="E4" s="4" t="s">
        <v>22</v>
      </c>
      <c r="F4" s="82"/>
      <c r="G4" s="83"/>
      <c r="H4" s="91" t="s">
        <v>19</v>
      </c>
      <c r="I4" s="92"/>
      <c r="J4" s="82"/>
      <c r="K4" s="82"/>
      <c r="L4" s="92" t="s">
        <v>27</v>
      </c>
      <c r="M4" s="92"/>
      <c r="N4" s="82"/>
      <c r="O4" s="82"/>
      <c r="P4" s="10"/>
    </row>
    <row r="5" spans="1:19" ht="15.75" thickBot="1" x14ac:dyDescent="0.3">
      <c r="A5" s="3"/>
      <c r="B5" s="74"/>
      <c r="C5" s="74"/>
      <c r="D5" s="74"/>
      <c r="E5" s="8" t="s">
        <v>92</v>
      </c>
      <c r="F5" s="74"/>
      <c r="G5" s="81"/>
      <c r="H5" s="104"/>
      <c r="I5" s="97"/>
      <c r="J5" s="74"/>
      <c r="K5" s="74"/>
      <c r="L5" s="97" t="s">
        <v>28</v>
      </c>
      <c r="M5" s="97"/>
      <c r="N5" s="74"/>
      <c r="O5" s="74"/>
      <c r="P5" s="6"/>
      <c r="R5" s="12">
        <f>LOOKUP(2,1/(1-ISBLANK(K:K)),K:K)</f>
        <v>7114</v>
      </c>
    </row>
    <row r="6" spans="1:19" ht="9.9499999999999993" customHeight="1" x14ac:dyDescent="0.25"/>
    <row r="7" spans="1:19" s="7" customFormat="1" ht="30" customHeight="1" x14ac:dyDescent="0.25">
      <c r="A7" s="72" t="s">
        <v>12</v>
      </c>
      <c r="B7" s="73"/>
      <c r="C7" s="77" t="s">
        <v>24</v>
      </c>
      <c r="D7" s="78"/>
      <c r="E7" s="79" t="s">
        <v>25</v>
      </c>
      <c r="F7" s="80"/>
      <c r="G7" s="80"/>
      <c r="H7" s="80"/>
      <c r="I7" s="80"/>
      <c r="J7" s="80"/>
      <c r="K7" s="80" t="s">
        <v>13</v>
      </c>
      <c r="L7" s="80"/>
      <c r="M7" s="72" t="s">
        <v>14</v>
      </c>
      <c r="N7" s="73"/>
      <c r="O7" s="72" t="s">
        <v>26</v>
      </c>
      <c r="P7" s="73"/>
      <c r="S7" s="26"/>
    </row>
    <row r="8" spans="1:19" ht="20.100000000000001" customHeight="1" x14ac:dyDescent="0.25">
      <c r="A8" s="65">
        <v>45225</v>
      </c>
      <c r="B8" s="66"/>
      <c r="C8" s="65" t="s">
        <v>196</v>
      </c>
      <c r="D8" s="66"/>
      <c r="E8" s="67" t="s">
        <v>215</v>
      </c>
      <c r="F8" s="67"/>
      <c r="G8" s="67"/>
      <c r="H8" s="67"/>
      <c r="I8" s="67"/>
      <c r="J8" s="67"/>
      <c r="K8" s="67"/>
      <c r="L8" s="67"/>
      <c r="M8" s="68" t="s">
        <v>214</v>
      </c>
      <c r="N8" s="69"/>
      <c r="O8" s="68" t="s">
        <v>216</v>
      </c>
      <c r="P8" s="69"/>
      <c r="Q8" s="13">
        <f>IF(C8="y",K8*1,0)</f>
        <v>0</v>
      </c>
      <c r="S8" s="27">
        <f>IF(C8="y",A8*1,0)</f>
        <v>0</v>
      </c>
    </row>
    <row r="9" spans="1:19" ht="20.100000000000001" customHeight="1" x14ac:dyDescent="0.25">
      <c r="A9" s="65" t="s">
        <v>226</v>
      </c>
      <c r="B9" s="66"/>
      <c r="C9" s="65" t="s">
        <v>196</v>
      </c>
      <c r="D9" s="66"/>
      <c r="E9" s="67" t="s">
        <v>228</v>
      </c>
      <c r="F9" s="67"/>
      <c r="G9" s="67"/>
      <c r="H9" s="67"/>
      <c r="I9" s="67"/>
      <c r="J9" s="67"/>
      <c r="K9" s="67">
        <v>7048</v>
      </c>
      <c r="L9" s="67"/>
      <c r="M9" s="68" t="s">
        <v>227</v>
      </c>
      <c r="N9" s="69"/>
      <c r="O9" s="70"/>
      <c r="P9" s="71"/>
      <c r="Q9" s="13">
        <f t="shared" ref="Q9:Q50" si="0">IF(C9="y",K9*1,0)</f>
        <v>0</v>
      </c>
      <c r="S9" s="27">
        <f>IF(C9="y",A9*1,0)</f>
        <v>0</v>
      </c>
    </row>
    <row r="10" spans="1:19" ht="20.100000000000001" customHeight="1" x14ac:dyDescent="0.25">
      <c r="A10" s="65">
        <v>45316</v>
      </c>
      <c r="B10" s="66"/>
      <c r="C10" s="65" t="s">
        <v>230</v>
      </c>
      <c r="D10" s="66"/>
      <c r="E10" s="67" t="s">
        <v>246</v>
      </c>
      <c r="F10" s="67"/>
      <c r="G10" s="67"/>
      <c r="H10" s="67"/>
      <c r="I10" s="67"/>
      <c r="J10" s="67"/>
      <c r="K10" s="67">
        <v>7114</v>
      </c>
      <c r="L10" s="67"/>
      <c r="M10" s="68" t="s">
        <v>227</v>
      </c>
      <c r="N10" s="69"/>
      <c r="O10" s="70"/>
      <c r="P10" s="71"/>
      <c r="Q10" s="13">
        <f t="shared" si="0"/>
        <v>0</v>
      </c>
      <c r="S10" s="27">
        <f t="shared" ref="S10:S50" si="1">IF(C10="y",A10*1,0)</f>
        <v>0</v>
      </c>
    </row>
    <row r="11" spans="1:19" ht="20.100000000000001" customHeight="1" x14ac:dyDescent="0.25">
      <c r="A11" s="65"/>
      <c r="B11" s="66"/>
      <c r="C11" s="65"/>
      <c r="D11" s="66"/>
      <c r="E11" s="67"/>
      <c r="F11" s="67"/>
      <c r="G11" s="67"/>
      <c r="H11" s="67"/>
      <c r="I11" s="67"/>
      <c r="J11" s="67"/>
      <c r="K11" s="67"/>
      <c r="L11" s="67"/>
      <c r="M11" s="68"/>
      <c r="N11" s="69"/>
      <c r="O11" s="70"/>
      <c r="P11" s="71"/>
      <c r="Q11" s="13">
        <f t="shared" si="0"/>
        <v>0</v>
      </c>
      <c r="S11" s="27">
        <f t="shared" si="1"/>
        <v>0</v>
      </c>
    </row>
    <row r="12" spans="1:19" ht="20.100000000000001" customHeight="1" x14ac:dyDescent="0.25">
      <c r="A12" s="65"/>
      <c r="B12" s="66"/>
      <c r="C12" s="65"/>
      <c r="D12" s="66"/>
      <c r="E12" s="67"/>
      <c r="F12" s="67"/>
      <c r="G12" s="67"/>
      <c r="H12" s="67"/>
      <c r="I12" s="67"/>
      <c r="J12" s="67"/>
      <c r="K12" s="67"/>
      <c r="L12" s="67"/>
      <c r="M12" s="68"/>
      <c r="N12" s="69"/>
      <c r="O12" s="70"/>
      <c r="P12" s="71"/>
      <c r="Q12" s="13">
        <f t="shared" si="0"/>
        <v>0</v>
      </c>
      <c r="S12" s="27">
        <f t="shared" si="1"/>
        <v>0</v>
      </c>
    </row>
    <row r="13" spans="1:19" ht="20.100000000000001" customHeight="1" x14ac:dyDescent="0.25">
      <c r="A13" s="65"/>
      <c r="B13" s="66"/>
      <c r="C13" s="65"/>
      <c r="D13" s="66"/>
      <c r="E13" s="67"/>
      <c r="F13" s="67"/>
      <c r="G13" s="67"/>
      <c r="H13" s="67"/>
      <c r="I13" s="67"/>
      <c r="J13" s="67"/>
      <c r="K13" s="67"/>
      <c r="L13" s="67"/>
      <c r="M13" s="68"/>
      <c r="N13" s="69"/>
      <c r="O13" s="70"/>
      <c r="P13" s="71"/>
      <c r="Q13" s="13">
        <f t="shared" si="0"/>
        <v>0</v>
      </c>
      <c r="S13" s="27">
        <f t="shared" si="1"/>
        <v>0</v>
      </c>
    </row>
    <row r="14" spans="1:19" ht="20.100000000000001" customHeight="1" x14ac:dyDescent="0.25">
      <c r="A14" s="65"/>
      <c r="B14" s="66"/>
      <c r="C14" s="65"/>
      <c r="D14" s="66"/>
      <c r="E14" s="67"/>
      <c r="F14" s="67"/>
      <c r="G14" s="67"/>
      <c r="H14" s="67"/>
      <c r="I14" s="67"/>
      <c r="J14" s="67"/>
      <c r="K14" s="67"/>
      <c r="L14" s="67"/>
      <c r="M14" s="68"/>
      <c r="N14" s="69"/>
      <c r="O14" s="70"/>
      <c r="P14" s="71"/>
      <c r="Q14" s="13">
        <f t="shared" si="0"/>
        <v>0</v>
      </c>
      <c r="S14" s="27">
        <f t="shared" si="1"/>
        <v>0</v>
      </c>
    </row>
    <row r="15" spans="1:19" ht="20.100000000000001" customHeight="1" x14ac:dyDescent="0.25">
      <c r="A15" s="65"/>
      <c r="B15" s="66"/>
      <c r="C15" s="65"/>
      <c r="D15" s="66"/>
      <c r="E15" s="67"/>
      <c r="F15" s="67"/>
      <c r="G15" s="67"/>
      <c r="H15" s="67"/>
      <c r="I15" s="67"/>
      <c r="J15" s="67"/>
      <c r="K15" s="67"/>
      <c r="L15" s="67"/>
      <c r="M15" s="68"/>
      <c r="N15" s="69"/>
      <c r="O15" s="70"/>
      <c r="P15" s="71"/>
      <c r="Q15" s="13">
        <f t="shared" si="0"/>
        <v>0</v>
      </c>
      <c r="S15" s="27">
        <f t="shared" si="1"/>
        <v>0</v>
      </c>
    </row>
    <row r="16" spans="1:19" ht="20.100000000000001" customHeight="1" x14ac:dyDescent="0.25">
      <c r="A16" s="65"/>
      <c r="B16" s="66"/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69"/>
      <c r="O16" s="70"/>
      <c r="P16" s="71"/>
      <c r="Q16" s="13">
        <f t="shared" si="0"/>
        <v>0</v>
      </c>
      <c r="S16" s="27">
        <f t="shared" si="1"/>
        <v>0</v>
      </c>
    </row>
    <row r="17" spans="1:19" ht="20.100000000000001" customHeight="1" x14ac:dyDescent="0.25">
      <c r="A17" s="65"/>
      <c r="B17" s="66"/>
      <c r="C17" s="65"/>
      <c r="D17" s="66"/>
      <c r="E17" s="67"/>
      <c r="F17" s="67"/>
      <c r="G17" s="67"/>
      <c r="H17" s="67"/>
      <c r="I17" s="67"/>
      <c r="J17" s="67"/>
      <c r="K17" s="67"/>
      <c r="L17" s="67"/>
      <c r="M17" s="68"/>
      <c r="N17" s="69"/>
      <c r="O17" s="70"/>
      <c r="P17" s="71"/>
      <c r="Q17" s="13">
        <f t="shared" si="0"/>
        <v>0</v>
      </c>
      <c r="S17" s="27">
        <f t="shared" si="1"/>
        <v>0</v>
      </c>
    </row>
    <row r="18" spans="1:19" ht="20.100000000000001" customHeight="1" x14ac:dyDescent="0.25">
      <c r="A18" s="65"/>
      <c r="B18" s="66"/>
      <c r="C18" s="65"/>
      <c r="D18" s="66"/>
      <c r="E18" s="67"/>
      <c r="F18" s="67"/>
      <c r="G18" s="67"/>
      <c r="H18" s="67"/>
      <c r="I18" s="67"/>
      <c r="J18" s="67"/>
      <c r="K18" s="67"/>
      <c r="L18" s="67"/>
      <c r="M18" s="68"/>
      <c r="N18" s="69"/>
      <c r="O18" s="70"/>
      <c r="P18" s="71"/>
      <c r="Q18" s="13">
        <f t="shared" si="0"/>
        <v>0</v>
      </c>
      <c r="S18" s="27">
        <f t="shared" si="1"/>
        <v>0</v>
      </c>
    </row>
    <row r="19" spans="1:19" ht="20.100000000000001" customHeight="1" x14ac:dyDescent="0.25">
      <c r="A19" s="65"/>
      <c r="B19" s="66"/>
      <c r="C19" s="65"/>
      <c r="D19" s="66"/>
      <c r="E19" s="67"/>
      <c r="F19" s="67"/>
      <c r="G19" s="67"/>
      <c r="H19" s="67"/>
      <c r="I19" s="67"/>
      <c r="J19" s="67"/>
      <c r="K19" s="67"/>
      <c r="L19" s="67"/>
      <c r="M19" s="68"/>
      <c r="N19" s="69"/>
      <c r="O19" s="70"/>
      <c r="P19" s="71"/>
      <c r="Q19" s="13">
        <f t="shared" si="0"/>
        <v>0</v>
      </c>
      <c r="S19" s="27">
        <f t="shared" si="1"/>
        <v>0</v>
      </c>
    </row>
    <row r="20" spans="1:19" ht="20.100000000000001" customHeight="1" x14ac:dyDescent="0.25">
      <c r="A20" s="65"/>
      <c r="B20" s="66"/>
      <c r="C20" s="65"/>
      <c r="D20" s="66"/>
      <c r="E20" s="67"/>
      <c r="F20" s="67"/>
      <c r="G20" s="67"/>
      <c r="H20" s="67"/>
      <c r="I20" s="67"/>
      <c r="J20" s="67"/>
      <c r="K20" s="67"/>
      <c r="L20" s="67"/>
      <c r="M20" s="68"/>
      <c r="N20" s="69"/>
      <c r="O20" s="70"/>
      <c r="P20" s="71"/>
      <c r="Q20" s="13">
        <f t="shared" si="0"/>
        <v>0</v>
      </c>
      <c r="S20" s="27">
        <f t="shared" si="1"/>
        <v>0</v>
      </c>
    </row>
    <row r="21" spans="1:19" ht="20.100000000000001" customHeight="1" x14ac:dyDescent="0.25">
      <c r="A21" s="65"/>
      <c r="B21" s="66"/>
      <c r="C21" s="65"/>
      <c r="D21" s="66"/>
      <c r="E21" s="67"/>
      <c r="F21" s="67"/>
      <c r="G21" s="67"/>
      <c r="H21" s="67"/>
      <c r="I21" s="67"/>
      <c r="J21" s="67"/>
      <c r="K21" s="67"/>
      <c r="L21" s="67"/>
      <c r="M21" s="68"/>
      <c r="N21" s="69"/>
      <c r="O21" s="70"/>
      <c r="P21" s="71"/>
      <c r="Q21" s="13">
        <f t="shared" si="0"/>
        <v>0</v>
      </c>
      <c r="S21" s="27">
        <f t="shared" si="1"/>
        <v>0</v>
      </c>
    </row>
    <row r="22" spans="1:19" ht="20.100000000000001" customHeight="1" x14ac:dyDescent="0.25">
      <c r="A22" s="65"/>
      <c r="B22" s="66"/>
      <c r="C22" s="65"/>
      <c r="D22" s="66"/>
      <c r="E22" s="67"/>
      <c r="F22" s="67"/>
      <c r="G22" s="67"/>
      <c r="H22" s="67"/>
      <c r="I22" s="67"/>
      <c r="J22" s="67"/>
      <c r="K22" s="67"/>
      <c r="L22" s="67"/>
      <c r="M22" s="68"/>
      <c r="N22" s="69"/>
      <c r="O22" s="70"/>
      <c r="P22" s="71"/>
      <c r="Q22" s="13">
        <f t="shared" si="0"/>
        <v>0</v>
      </c>
      <c r="S22" s="27">
        <f t="shared" si="1"/>
        <v>0</v>
      </c>
    </row>
    <row r="23" spans="1:19" ht="20.100000000000001" customHeight="1" x14ac:dyDescent="0.25">
      <c r="A23" s="65"/>
      <c r="B23" s="66"/>
      <c r="C23" s="65"/>
      <c r="D23" s="66"/>
      <c r="E23" s="67"/>
      <c r="F23" s="67"/>
      <c r="G23" s="67"/>
      <c r="H23" s="67"/>
      <c r="I23" s="67"/>
      <c r="J23" s="67"/>
      <c r="K23" s="67"/>
      <c r="L23" s="67"/>
      <c r="M23" s="68"/>
      <c r="N23" s="69"/>
      <c r="O23" s="70"/>
      <c r="P23" s="71"/>
      <c r="Q23" s="13">
        <f t="shared" si="0"/>
        <v>0</v>
      </c>
      <c r="S23" s="27">
        <f t="shared" si="1"/>
        <v>0</v>
      </c>
    </row>
    <row r="24" spans="1:19" ht="20.100000000000001" customHeight="1" x14ac:dyDescent="0.25">
      <c r="A24" s="65"/>
      <c r="B24" s="66"/>
      <c r="C24" s="65"/>
      <c r="D24" s="66"/>
      <c r="E24" s="67"/>
      <c r="F24" s="67"/>
      <c r="G24" s="67"/>
      <c r="H24" s="67"/>
      <c r="I24" s="67"/>
      <c r="J24" s="67"/>
      <c r="K24" s="67"/>
      <c r="L24" s="67"/>
      <c r="M24" s="68"/>
      <c r="N24" s="69"/>
      <c r="O24" s="70"/>
      <c r="P24" s="71"/>
      <c r="Q24" s="13">
        <f t="shared" si="0"/>
        <v>0</v>
      </c>
      <c r="S24" s="27">
        <f t="shared" si="1"/>
        <v>0</v>
      </c>
    </row>
    <row r="25" spans="1:19" ht="20.100000000000001" customHeight="1" x14ac:dyDescent="0.25">
      <c r="A25" s="65"/>
      <c r="B25" s="66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8"/>
      <c r="N25" s="69"/>
      <c r="O25" s="70"/>
      <c r="P25" s="71"/>
      <c r="Q25" s="13">
        <f t="shared" si="0"/>
        <v>0</v>
      </c>
      <c r="S25" s="27">
        <f t="shared" si="1"/>
        <v>0</v>
      </c>
    </row>
    <row r="26" spans="1:19" ht="20.100000000000001" customHeight="1" x14ac:dyDescent="0.25">
      <c r="A26" s="65"/>
      <c r="B26" s="66"/>
      <c r="C26" s="65"/>
      <c r="D26" s="66"/>
      <c r="E26" s="67"/>
      <c r="F26" s="67"/>
      <c r="G26" s="67"/>
      <c r="H26" s="67"/>
      <c r="I26" s="67"/>
      <c r="J26" s="67"/>
      <c r="K26" s="67"/>
      <c r="L26" s="67"/>
      <c r="M26" s="68"/>
      <c r="N26" s="69"/>
      <c r="O26" s="70"/>
      <c r="P26" s="71"/>
      <c r="Q26" s="13">
        <f t="shared" si="0"/>
        <v>0</v>
      </c>
      <c r="S26" s="27">
        <f t="shared" si="1"/>
        <v>0</v>
      </c>
    </row>
    <row r="27" spans="1:19" ht="20.100000000000001" customHeight="1" x14ac:dyDescent="0.25">
      <c r="A27" s="65"/>
      <c r="B27" s="66"/>
      <c r="C27" s="65"/>
      <c r="D27" s="66"/>
      <c r="E27" s="67"/>
      <c r="F27" s="67"/>
      <c r="G27" s="67"/>
      <c r="H27" s="67"/>
      <c r="I27" s="67"/>
      <c r="J27" s="67"/>
      <c r="K27" s="67"/>
      <c r="L27" s="67"/>
      <c r="M27" s="68"/>
      <c r="N27" s="69"/>
      <c r="O27" s="70"/>
      <c r="P27" s="71"/>
      <c r="Q27" s="13">
        <f t="shared" si="0"/>
        <v>0</v>
      </c>
      <c r="S27" s="27">
        <f t="shared" si="1"/>
        <v>0</v>
      </c>
    </row>
    <row r="28" spans="1:19" ht="20.100000000000001" customHeight="1" x14ac:dyDescent="0.25">
      <c r="A28" s="65"/>
      <c r="B28" s="66"/>
      <c r="C28" s="65"/>
      <c r="D28" s="66"/>
      <c r="E28" s="67"/>
      <c r="F28" s="67"/>
      <c r="G28" s="67"/>
      <c r="H28" s="67"/>
      <c r="I28" s="67"/>
      <c r="J28" s="67"/>
      <c r="K28" s="67"/>
      <c r="L28" s="67"/>
      <c r="M28" s="68"/>
      <c r="N28" s="69"/>
      <c r="O28" s="70"/>
      <c r="P28" s="71"/>
      <c r="Q28" s="13">
        <f t="shared" si="0"/>
        <v>0</v>
      </c>
      <c r="S28" s="27">
        <f t="shared" si="1"/>
        <v>0</v>
      </c>
    </row>
    <row r="29" spans="1:19" ht="20.100000000000001" customHeight="1" x14ac:dyDescent="0.25">
      <c r="A29" s="65"/>
      <c r="B29" s="66"/>
      <c r="C29" s="65"/>
      <c r="D29" s="66"/>
      <c r="E29" s="67"/>
      <c r="F29" s="67"/>
      <c r="G29" s="67"/>
      <c r="H29" s="67"/>
      <c r="I29" s="67"/>
      <c r="J29" s="67"/>
      <c r="K29" s="67"/>
      <c r="L29" s="67"/>
      <c r="M29" s="68"/>
      <c r="N29" s="69"/>
      <c r="O29" s="70"/>
      <c r="P29" s="71"/>
      <c r="Q29" s="13">
        <f t="shared" si="0"/>
        <v>0</v>
      </c>
      <c r="S29" s="27">
        <f t="shared" si="1"/>
        <v>0</v>
      </c>
    </row>
    <row r="30" spans="1:19" ht="20.100000000000001" customHeight="1" x14ac:dyDescent="0.25">
      <c r="A30" s="65"/>
      <c r="B30" s="66"/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8"/>
      <c r="N30" s="69"/>
      <c r="O30" s="70"/>
      <c r="P30" s="71"/>
      <c r="Q30" s="13">
        <f t="shared" si="0"/>
        <v>0</v>
      </c>
      <c r="S30" s="27">
        <f t="shared" si="1"/>
        <v>0</v>
      </c>
    </row>
    <row r="31" spans="1:19" ht="20.100000000000001" customHeight="1" x14ac:dyDescent="0.25">
      <c r="A31" s="65"/>
      <c r="B31" s="66"/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8"/>
      <c r="N31" s="69"/>
      <c r="O31" s="70"/>
      <c r="P31" s="71"/>
      <c r="Q31" s="13">
        <f t="shared" si="0"/>
        <v>0</v>
      </c>
      <c r="S31" s="27">
        <f t="shared" si="1"/>
        <v>0</v>
      </c>
    </row>
    <row r="32" spans="1:19" ht="20.100000000000001" customHeight="1" x14ac:dyDescent="0.25">
      <c r="A32" s="65"/>
      <c r="B32" s="66"/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8"/>
      <c r="N32" s="69"/>
      <c r="O32" s="70"/>
      <c r="P32" s="71"/>
      <c r="Q32" s="13">
        <f t="shared" si="0"/>
        <v>0</v>
      </c>
      <c r="S32" s="27">
        <f t="shared" si="1"/>
        <v>0</v>
      </c>
    </row>
    <row r="33" spans="1:19" ht="20.100000000000001" customHeight="1" x14ac:dyDescent="0.25">
      <c r="A33" s="65"/>
      <c r="B33" s="66"/>
      <c r="C33" s="65"/>
      <c r="D33" s="66"/>
      <c r="E33" s="67"/>
      <c r="F33" s="67"/>
      <c r="G33" s="67"/>
      <c r="H33" s="67"/>
      <c r="I33" s="67"/>
      <c r="J33" s="67"/>
      <c r="K33" s="67"/>
      <c r="L33" s="67"/>
      <c r="M33" s="68"/>
      <c r="N33" s="69"/>
      <c r="O33" s="70"/>
      <c r="P33" s="71"/>
      <c r="Q33" s="13">
        <f t="shared" si="0"/>
        <v>0</v>
      </c>
      <c r="S33" s="27">
        <f t="shared" si="1"/>
        <v>0</v>
      </c>
    </row>
    <row r="34" spans="1:19" ht="20.100000000000001" customHeight="1" x14ac:dyDescent="0.25">
      <c r="A34" s="65"/>
      <c r="B34" s="66"/>
      <c r="C34" s="65"/>
      <c r="D34" s="66"/>
      <c r="E34" s="67"/>
      <c r="F34" s="67"/>
      <c r="G34" s="67"/>
      <c r="H34" s="67"/>
      <c r="I34" s="67"/>
      <c r="J34" s="67"/>
      <c r="K34" s="67"/>
      <c r="L34" s="67"/>
      <c r="M34" s="68"/>
      <c r="N34" s="69"/>
      <c r="O34" s="70"/>
      <c r="P34" s="71"/>
      <c r="Q34" s="13">
        <f t="shared" si="0"/>
        <v>0</v>
      </c>
      <c r="S34" s="27">
        <f t="shared" si="1"/>
        <v>0</v>
      </c>
    </row>
    <row r="35" spans="1:19" ht="20.100000000000001" customHeight="1" x14ac:dyDescent="0.25">
      <c r="A35" s="65"/>
      <c r="B35" s="66"/>
      <c r="C35" s="65"/>
      <c r="D35" s="66"/>
      <c r="E35" s="67"/>
      <c r="F35" s="67"/>
      <c r="G35" s="67"/>
      <c r="H35" s="67"/>
      <c r="I35" s="67"/>
      <c r="J35" s="67"/>
      <c r="K35" s="67"/>
      <c r="L35" s="67"/>
      <c r="M35" s="68"/>
      <c r="N35" s="69"/>
      <c r="O35" s="70"/>
      <c r="P35" s="71"/>
      <c r="Q35" s="13">
        <f t="shared" si="0"/>
        <v>0</v>
      </c>
      <c r="S35" s="27">
        <f t="shared" si="1"/>
        <v>0</v>
      </c>
    </row>
    <row r="36" spans="1:19" ht="20.100000000000001" customHeight="1" x14ac:dyDescent="0.25">
      <c r="A36" s="65"/>
      <c r="B36" s="66"/>
      <c r="C36" s="65"/>
      <c r="D36" s="66"/>
      <c r="E36" s="67"/>
      <c r="F36" s="67"/>
      <c r="G36" s="67"/>
      <c r="H36" s="67"/>
      <c r="I36" s="67"/>
      <c r="J36" s="67"/>
      <c r="K36" s="67"/>
      <c r="L36" s="67"/>
      <c r="M36" s="68"/>
      <c r="N36" s="69"/>
      <c r="O36" s="70"/>
      <c r="P36" s="71"/>
      <c r="Q36" s="13">
        <f t="shared" si="0"/>
        <v>0</v>
      </c>
      <c r="S36" s="27">
        <f t="shared" si="1"/>
        <v>0</v>
      </c>
    </row>
    <row r="37" spans="1:19" ht="20.100000000000001" customHeight="1" x14ac:dyDescent="0.25">
      <c r="A37" s="65"/>
      <c r="B37" s="66"/>
      <c r="C37" s="65"/>
      <c r="D37" s="66"/>
      <c r="E37" s="67"/>
      <c r="F37" s="67"/>
      <c r="G37" s="67"/>
      <c r="H37" s="67"/>
      <c r="I37" s="67"/>
      <c r="J37" s="67"/>
      <c r="K37" s="67"/>
      <c r="L37" s="67"/>
      <c r="M37" s="68"/>
      <c r="N37" s="69"/>
      <c r="O37" s="70"/>
      <c r="P37" s="71"/>
      <c r="Q37" s="13">
        <f t="shared" si="0"/>
        <v>0</v>
      </c>
      <c r="S37" s="27">
        <f t="shared" si="1"/>
        <v>0</v>
      </c>
    </row>
    <row r="38" spans="1:19" ht="20.100000000000001" customHeight="1" x14ac:dyDescent="0.25">
      <c r="A38" s="65"/>
      <c r="B38" s="66"/>
      <c r="C38" s="65"/>
      <c r="D38" s="66"/>
      <c r="E38" s="67"/>
      <c r="F38" s="67"/>
      <c r="G38" s="67"/>
      <c r="H38" s="67"/>
      <c r="I38" s="67"/>
      <c r="J38" s="67"/>
      <c r="K38" s="67"/>
      <c r="L38" s="67"/>
      <c r="M38" s="68"/>
      <c r="N38" s="69"/>
      <c r="O38" s="70"/>
      <c r="P38" s="71"/>
      <c r="Q38" s="13">
        <f t="shared" si="0"/>
        <v>0</v>
      </c>
      <c r="S38" s="27">
        <f t="shared" si="1"/>
        <v>0</v>
      </c>
    </row>
    <row r="39" spans="1:19" ht="20.100000000000001" customHeight="1" x14ac:dyDescent="0.25">
      <c r="A39" s="65"/>
      <c r="B39" s="66"/>
      <c r="C39" s="65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69"/>
      <c r="O39" s="70"/>
      <c r="P39" s="71"/>
      <c r="Q39" s="13">
        <f t="shared" si="0"/>
        <v>0</v>
      </c>
      <c r="S39" s="27">
        <f t="shared" si="1"/>
        <v>0</v>
      </c>
    </row>
    <row r="40" spans="1:19" ht="20.100000000000001" customHeight="1" x14ac:dyDescent="0.25">
      <c r="A40" s="65"/>
      <c r="B40" s="66"/>
      <c r="C40" s="65"/>
      <c r="D40" s="66"/>
      <c r="E40" s="67"/>
      <c r="F40" s="67"/>
      <c r="G40" s="67"/>
      <c r="H40" s="67"/>
      <c r="I40" s="67"/>
      <c r="J40" s="67"/>
      <c r="K40" s="67"/>
      <c r="L40" s="67"/>
      <c r="M40" s="68"/>
      <c r="N40" s="69"/>
      <c r="O40" s="70"/>
      <c r="P40" s="71"/>
      <c r="Q40" s="13">
        <f t="shared" si="0"/>
        <v>0</v>
      </c>
      <c r="S40" s="27">
        <f t="shared" si="1"/>
        <v>0</v>
      </c>
    </row>
    <row r="41" spans="1:19" ht="20.100000000000001" customHeight="1" x14ac:dyDescent="0.25">
      <c r="A41" s="65"/>
      <c r="B41" s="66"/>
      <c r="C41" s="65"/>
      <c r="D41" s="66"/>
      <c r="E41" s="67"/>
      <c r="F41" s="67"/>
      <c r="G41" s="67"/>
      <c r="H41" s="67"/>
      <c r="I41" s="67"/>
      <c r="J41" s="67"/>
      <c r="K41" s="67"/>
      <c r="L41" s="67"/>
      <c r="M41" s="68"/>
      <c r="N41" s="69"/>
      <c r="O41" s="70"/>
      <c r="P41" s="71"/>
      <c r="Q41" s="13">
        <f t="shared" si="0"/>
        <v>0</v>
      </c>
      <c r="S41" s="27">
        <f t="shared" si="1"/>
        <v>0</v>
      </c>
    </row>
    <row r="42" spans="1:19" ht="20.100000000000001" customHeight="1" x14ac:dyDescent="0.25">
      <c r="A42" s="65"/>
      <c r="B42" s="66"/>
      <c r="C42" s="65"/>
      <c r="D42" s="66"/>
      <c r="E42" s="67"/>
      <c r="F42" s="67"/>
      <c r="G42" s="67"/>
      <c r="H42" s="67"/>
      <c r="I42" s="67"/>
      <c r="J42" s="67"/>
      <c r="K42" s="67"/>
      <c r="L42" s="67"/>
      <c r="M42" s="68"/>
      <c r="N42" s="69"/>
      <c r="O42" s="70"/>
      <c r="P42" s="71"/>
      <c r="Q42" s="13">
        <f t="shared" si="0"/>
        <v>0</v>
      </c>
      <c r="S42" s="27">
        <f t="shared" si="1"/>
        <v>0</v>
      </c>
    </row>
    <row r="43" spans="1:19" ht="20.100000000000001" customHeight="1" x14ac:dyDescent="0.25">
      <c r="A43" s="65"/>
      <c r="B43" s="66"/>
      <c r="C43" s="65"/>
      <c r="D43" s="66"/>
      <c r="E43" s="67"/>
      <c r="F43" s="67"/>
      <c r="G43" s="67"/>
      <c r="H43" s="67"/>
      <c r="I43" s="67"/>
      <c r="J43" s="67"/>
      <c r="K43" s="67"/>
      <c r="L43" s="67"/>
      <c r="M43" s="68"/>
      <c r="N43" s="69"/>
      <c r="O43" s="70"/>
      <c r="P43" s="71"/>
      <c r="Q43" s="13">
        <f t="shared" si="0"/>
        <v>0</v>
      </c>
      <c r="S43" s="27">
        <f t="shared" si="1"/>
        <v>0</v>
      </c>
    </row>
    <row r="44" spans="1:19" ht="20.100000000000001" customHeight="1" x14ac:dyDescent="0.25">
      <c r="A44" s="65"/>
      <c r="B44" s="66"/>
      <c r="C44" s="65"/>
      <c r="D44" s="66"/>
      <c r="E44" s="67"/>
      <c r="F44" s="67"/>
      <c r="G44" s="67"/>
      <c r="H44" s="67"/>
      <c r="I44" s="67"/>
      <c r="J44" s="67"/>
      <c r="K44" s="67"/>
      <c r="L44" s="67"/>
      <c r="M44" s="68"/>
      <c r="N44" s="69"/>
      <c r="O44" s="70"/>
      <c r="P44" s="71"/>
      <c r="Q44" s="13">
        <f t="shared" si="0"/>
        <v>0</v>
      </c>
      <c r="S44" s="27">
        <f t="shared" si="1"/>
        <v>0</v>
      </c>
    </row>
    <row r="45" spans="1:19" ht="20.100000000000001" customHeight="1" x14ac:dyDescent="0.25">
      <c r="A45" s="65"/>
      <c r="B45" s="66"/>
      <c r="C45" s="65"/>
      <c r="D45" s="66"/>
      <c r="E45" s="67"/>
      <c r="F45" s="67"/>
      <c r="G45" s="67"/>
      <c r="H45" s="67"/>
      <c r="I45" s="67"/>
      <c r="J45" s="67"/>
      <c r="K45" s="67"/>
      <c r="L45" s="67"/>
      <c r="M45" s="68"/>
      <c r="N45" s="69"/>
      <c r="O45" s="70"/>
      <c r="P45" s="71"/>
      <c r="Q45" s="13">
        <f t="shared" si="0"/>
        <v>0</v>
      </c>
      <c r="S45" s="27">
        <f t="shared" si="1"/>
        <v>0</v>
      </c>
    </row>
    <row r="46" spans="1:19" ht="20.100000000000001" customHeight="1" x14ac:dyDescent="0.25">
      <c r="A46" s="65"/>
      <c r="B46" s="66"/>
      <c r="C46" s="65"/>
      <c r="D46" s="66"/>
      <c r="E46" s="67"/>
      <c r="F46" s="67"/>
      <c r="G46" s="67"/>
      <c r="H46" s="67"/>
      <c r="I46" s="67"/>
      <c r="J46" s="67"/>
      <c r="K46" s="67"/>
      <c r="L46" s="67"/>
      <c r="M46" s="68"/>
      <c r="N46" s="69"/>
      <c r="O46" s="70"/>
      <c r="P46" s="71"/>
      <c r="Q46" s="13">
        <f t="shared" si="0"/>
        <v>0</v>
      </c>
      <c r="S46" s="27">
        <f t="shared" si="1"/>
        <v>0</v>
      </c>
    </row>
    <row r="47" spans="1:19" ht="20.100000000000001" customHeight="1" x14ac:dyDescent="0.25">
      <c r="A47" s="65"/>
      <c r="B47" s="66"/>
      <c r="C47" s="65"/>
      <c r="D47" s="66"/>
      <c r="E47" s="67"/>
      <c r="F47" s="67"/>
      <c r="G47" s="67"/>
      <c r="H47" s="67"/>
      <c r="I47" s="67"/>
      <c r="J47" s="67"/>
      <c r="K47" s="67"/>
      <c r="L47" s="67"/>
      <c r="M47" s="68"/>
      <c r="N47" s="69"/>
      <c r="O47" s="70"/>
      <c r="P47" s="71"/>
      <c r="Q47" s="13">
        <f t="shared" si="0"/>
        <v>0</v>
      </c>
      <c r="S47" s="27">
        <f t="shared" si="1"/>
        <v>0</v>
      </c>
    </row>
    <row r="48" spans="1:19" ht="20.100000000000001" customHeight="1" x14ac:dyDescent="0.25">
      <c r="A48" s="65"/>
      <c r="B48" s="66"/>
      <c r="C48" s="65"/>
      <c r="D48" s="66"/>
      <c r="E48" s="67"/>
      <c r="F48" s="67"/>
      <c r="G48" s="67"/>
      <c r="H48" s="67"/>
      <c r="I48" s="67"/>
      <c r="J48" s="67"/>
      <c r="K48" s="67"/>
      <c r="L48" s="67"/>
      <c r="M48" s="68"/>
      <c r="N48" s="69"/>
      <c r="O48" s="70"/>
      <c r="P48" s="71"/>
      <c r="Q48" s="13">
        <f t="shared" si="0"/>
        <v>0</v>
      </c>
      <c r="S48" s="27">
        <f t="shared" si="1"/>
        <v>0</v>
      </c>
    </row>
    <row r="49" spans="1:19" ht="20.100000000000001" customHeight="1" x14ac:dyDescent="0.25">
      <c r="A49" s="65"/>
      <c r="B49" s="66"/>
      <c r="C49" s="65"/>
      <c r="D49" s="66"/>
      <c r="E49" s="67"/>
      <c r="F49" s="67"/>
      <c r="G49" s="67"/>
      <c r="H49" s="67"/>
      <c r="I49" s="67"/>
      <c r="J49" s="67"/>
      <c r="K49" s="67"/>
      <c r="L49" s="67"/>
      <c r="M49" s="68"/>
      <c r="N49" s="69"/>
      <c r="O49" s="70"/>
      <c r="P49" s="71"/>
      <c r="Q49" s="13">
        <f t="shared" si="0"/>
        <v>0</v>
      </c>
      <c r="S49" s="27">
        <f t="shared" si="1"/>
        <v>0</v>
      </c>
    </row>
    <row r="50" spans="1:19" ht="20.100000000000001" customHeight="1" x14ac:dyDescent="0.25">
      <c r="A50" s="65"/>
      <c r="B50" s="66"/>
      <c r="C50" s="65"/>
      <c r="D50" s="66"/>
      <c r="E50" s="67"/>
      <c r="F50" s="67"/>
      <c r="G50" s="67"/>
      <c r="H50" s="67"/>
      <c r="I50" s="67"/>
      <c r="J50" s="67"/>
      <c r="K50" s="67"/>
      <c r="L50" s="67"/>
      <c r="M50" s="68"/>
      <c r="N50" s="69"/>
      <c r="O50" s="67"/>
      <c r="P50" s="67"/>
      <c r="Q50" s="13">
        <f t="shared" si="0"/>
        <v>0</v>
      </c>
      <c r="S50" s="27">
        <f t="shared" si="1"/>
        <v>0</v>
      </c>
    </row>
  </sheetData>
  <mergeCells count="284">
    <mergeCell ref="B4:D4"/>
    <mergeCell ref="F4:G4"/>
    <mergeCell ref="H4:I4"/>
    <mergeCell ref="J4:K4"/>
    <mergeCell ref="L4:M4"/>
    <mergeCell ref="N4:O4"/>
    <mergeCell ref="A1:O1"/>
    <mergeCell ref="A2:G2"/>
    <mergeCell ref="H2:O2"/>
    <mergeCell ref="B3:D3"/>
    <mergeCell ref="F3:G3"/>
    <mergeCell ref="H3:I3"/>
    <mergeCell ref="L3:M3"/>
    <mergeCell ref="N3:O3"/>
    <mergeCell ref="O7:P7"/>
    <mergeCell ref="A8:B8"/>
    <mergeCell ref="C8:D8"/>
    <mergeCell ref="E8:J8"/>
    <mergeCell ref="K8:L8"/>
    <mergeCell ref="M8:N8"/>
    <mergeCell ref="O8:P8"/>
    <mergeCell ref="B5:D5"/>
    <mergeCell ref="H5:I5"/>
    <mergeCell ref="J5:K5"/>
    <mergeCell ref="L5:M5"/>
    <mergeCell ref="N5:O5"/>
    <mergeCell ref="A7:B7"/>
    <mergeCell ref="C7:D7"/>
    <mergeCell ref="E7:J7"/>
    <mergeCell ref="K7:L7"/>
    <mergeCell ref="M7:N7"/>
    <mergeCell ref="F5:G5"/>
    <mergeCell ref="A10:B10"/>
    <mergeCell ref="C10:D10"/>
    <mergeCell ref="E10:J10"/>
    <mergeCell ref="K10:L10"/>
    <mergeCell ref="M10:N10"/>
    <mergeCell ref="O10:P10"/>
    <mergeCell ref="A9:B9"/>
    <mergeCell ref="C9:D9"/>
    <mergeCell ref="E9:J9"/>
    <mergeCell ref="K9:L9"/>
    <mergeCell ref="M9:N9"/>
    <mergeCell ref="O9:P9"/>
    <mergeCell ref="A12:B12"/>
    <mergeCell ref="C12:D12"/>
    <mergeCell ref="E12:J12"/>
    <mergeCell ref="K12:L12"/>
    <mergeCell ref="M12:N12"/>
    <mergeCell ref="O12:P12"/>
    <mergeCell ref="A11:B11"/>
    <mergeCell ref="C11:D11"/>
    <mergeCell ref="E11:J11"/>
    <mergeCell ref="K11:L11"/>
    <mergeCell ref="M11:N11"/>
    <mergeCell ref="O11:P11"/>
    <mergeCell ref="A14:B14"/>
    <mergeCell ref="C14:D14"/>
    <mergeCell ref="E14:J14"/>
    <mergeCell ref="K14:L14"/>
    <mergeCell ref="M14:N14"/>
    <mergeCell ref="O14:P14"/>
    <mergeCell ref="A13:B13"/>
    <mergeCell ref="C13:D13"/>
    <mergeCell ref="E13:J13"/>
    <mergeCell ref="K13:L13"/>
    <mergeCell ref="M13:N13"/>
    <mergeCell ref="O13:P13"/>
    <mergeCell ref="A16:B16"/>
    <mergeCell ref="C16:D16"/>
    <mergeCell ref="E16:J16"/>
    <mergeCell ref="K16:L16"/>
    <mergeCell ref="M16:N16"/>
    <mergeCell ref="O16:P16"/>
    <mergeCell ref="A15:B15"/>
    <mergeCell ref="C15:D15"/>
    <mergeCell ref="E15:J15"/>
    <mergeCell ref="K15:L15"/>
    <mergeCell ref="M15:N15"/>
    <mergeCell ref="O15:P15"/>
    <mergeCell ref="A18:B18"/>
    <mergeCell ref="C18:D18"/>
    <mergeCell ref="E18:J18"/>
    <mergeCell ref="K18:L18"/>
    <mergeCell ref="M18:N18"/>
    <mergeCell ref="O18:P18"/>
    <mergeCell ref="A17:B17"/>
    <mergeCell ref="C17:D17"/>
    <mergeCell ref="E17:J17"/>
    <mergeCell ref="K17:L17"/>
    <mergeCell ref="M17:N17"/>
    <mergeCell ref="O17:P17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O19:P19"/>
    <mergeCell ref="A22:B22"/>
    <mergeCell ref="C22:D22"/>
    <mergeCell ref="E22:J22"/>
    <mergeCell ref="K22:L22"/>
    <mergeCell ref="M22:N22"/>
    <mergeCell ref="O22:P22"/>
    <mergeCell ref="A21:B21"/>
    <mergeCell ref="C21:D21"/>
    <mergeCell ref="E21:J21"/>
    <mergeCell ref="K21:L21"/>
    <mergeCell ref="M21:N21"/>
    <mergeCell ref="O21:P21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O23:P23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5:P25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7:P27"/>
    <mergeCell ref="A30:B30"/>
    <mergeCell ref="C30:D30"/>
    <mergeCell ref="E30:J30"/>
    <mergeCell ref="K30:L30"/>
    <mergeCell ref="M30:N30"/>
    <mergeCell ref="O30:P30"/>
    <mergeCell ref="A29:B29"/>
    <mergeCell ref="C29:D29"/>
    <mergeCell ref="E29:J29"/>
    <mergeCell ref="K29:L29"/>
    <mergeCell ref="M29:N29"/>
    <mergeCell ref="O29:P29"/>
    <mergeCell ref="A32:B32"/>
    <mergeCell ref="C32:D32"/>
    <mergeCell ref="E32:J32"/>
    <mergeCell ref="K32:L32"/>
    <mergeCell ref="M32:N32"/>
    <mergeCell ref="O32:P32"/>
    <mergeCell ref="A31:B31"/>
    <mergeCell ref="C31:D31"/>
    <mergeCell ref="E31:J31"/>
    <mergeCell ref="K31:L31"/>
    <mergeCell ref="M31:N31"/>
    <mergeCell ref="O31:P31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3:P33"/>
    <mergeCell ref="A36:B36"/>
    <mergeCell ref="C36:D36"/>
    <mergeCell ref="E36:J36"/>
    <mergeCell ref="K36:L36"/>
    <mergeCell ref="M36:N36"/>
    <mergeCell ref="O36:P36"/>
    <mergeCell ref="A35:B35"/>
    <mergeCell ref="C35:D35"/>
    <mergeCell ref="E35:J35"/>
    <mergeCell ref="K35:L35"/>
    <mergeCell ref="M35:N35"/>
    <mergeCell ref="O35:P35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O37:P37"/>
    <mergeCell ref="A40:B40"/>
    <mergeCell ref="C40:D40"/>
    <mergeCell ref="E40:J40"/>
    <mergeCell ref="K40:L40"/>
    <mergeCell ref="M40:N40"/>
    <mergeCell ref="O40:P40"/>
    <mergeCell ref="A39:B39"/>
    <mergeCell ref="C39:D39"/>
    <mergeCell ref="E39:J39"/>
    <mergeCell ref="K39:L39"/>
    <mergeCell ref="M39:N39"/>
    <mergeCell ref="O39:P39"/>
    <mergeCell ref="A42:B42"/>
    <mergeCell ref="C42:D42"/>
    <mergeCell ref="E42:J42"/>
    <mergeCell ref="K42:L42"/>
    <mergeCell ref="M42:N42"/>
    <mergeCell ref="O42:P42"/>
    <mergeCell ref="A41:B41"/>
    <mergeCell ref="C41:D41"/>
    <mergeCell ref="E41:J41"/>
    <mergeCell ref="K41:L41"/>
    <mergeCell ref="M41:N41"/>
    <mergeCell ref="O41:P41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3:P43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5:P45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7:P4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S50"/>
  <sheetViews>
    <sheetView zoomScale="90" zoomScaleNormal="90" workbookViewId="0">
      <selection activeCell="S1" sqref="S1:S1048576"/>
    </sheetView>
  </sheetViews>
  <sheetFormatPr defaultRowHeight="15" x14ac:dyDescent="0.25"/>
  <cols>
    <col min="9" max="9" width="11" bestFit="1" customWidth="1"/>
    <col min="18" max="18" width="11.7109375" customWidth="1"/>
    <col min="19" max="19" width="9.7109375" style="24" bestFit="1" customWidth="1"/>
  </cols>
  <sheetData>
    <row r="1" spans="1:19" ht="24" thickBot="1" x14ac:dyDescent="0.4">
      <c r="A1" s="87" t="s">
        <v>141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9" ht="18.75" x14ac:dyDescent="0.3">
      <c r="A2" s="88" t="s">
        <v>7</v>
      </c>
      <c r="B2" s="89"/>
      <c r="C2" s="89"/>
      <c r="D2" s="89"/>
      <c r="E2" s="89"/>
      <c r="F2" s="89"/>
      <c r="G2" s="90"/>
      <c r="H2" s="88" t="s">
        <v>17</v>
      </c>
      <c r="I2" s="89"/>
      <c r="J2" s="89"/>
      <c r="K2" s="89"/>
      <c r="L2" s="89"/>
      <c r="M2" s="89"/>
      <c r="N2" s="89"/>
      <c r="O2" s="89"/>
      <c r="P2" s="9"/>
      <c r="Q2" s="14">
        <f>MAX(Q8:Q50)+12000</f>
        <v>12000</v>
      </c>
      <c r="R2" s="11"/>
      <c r="S2" s="25">
        <f>MAX(S8:S50)</f>
        <v>0</v>
      </c>
    </row>
    <row r="3" spans="1:19" x14ac:dyDescent="0.25">
      <c r="A3" s="1" t="s">
        <v>8</v>
      </c>
      <c r="B3" s="82" t="s">
        <v>9</v>
      </c>
      <c r="C3" s="82"/>
      <c r="D3" s="82"/>
      <c r="E3" s="4" t="s">
        <v>11</v>
      </c>
      <c r="F3" s="82" t="s">
        <v>138</v>
      </c>
      <c r="G3" s="83"/>
      <c r="H3" s="91" t="s">
        <v>18</v>
      </c>
      <c r="I3" s="92"/>
      <c r="J3" s="21">
        <v>12000</v>
      </c>
      <c r="K3" s="22" t="s">
        <v>16</v>
      </c>
      <c r="L3" s="92" t="s">
        <v>20</v>
      </c>
      <c r="M3" s="92"/>
      <c r="N3" s="82"/>
      <c r="O3" s="82"/>
      <c r="P3" s="10"/>
    </row>
    <row r="4" spans="1:19" x14ac:dyDescent="0.25">
      <c r="A4" s="1" t="s">
        <v>125</v>
      </c>
      <c r="B4" s="82" t="s">
        <v>139</v>
      </c>
      <c r="C4" s="82"/>
      <c r="D4" s="82"/>
      <c r="E4" s="4" t="s">
        <v>22</v>
      </c>
      <c r="F4" s="82">
        <v>2020</v>
      </c>
      <c r="G4" s="83"/>
      <c r="H4" s="91" t="s">
        <v>19</v>
      </c>
      <c r="I4" s="92"/>
      <c r="J4" s="82" t="s">
        <v>21</v>
      </c>
      <c r="K4" s="82"/>
      <c r="L4" s="92" t="s">
        <v>27</v>
      </c>
      <c r="M4" s="92"/>
      <c r="N4" s="82"/>
      <c r="O4" s="82"/>
      <c r="P4" s="10"/>
    </row>
    <row r="5" spans="1:19" ht="15.75" thickBot="1" x14ac:dyDescent="0.3">
      <c r="A5" s="3"/>
      <c r="B5" s="74"/>
      <c r="C5" s="74"/>
      <c r="D5" s="74"/>
      <c r="E5" s="8" t="s">
        <v>92</v>
      </c>
      <c r="F5" s="74" t="s">
        <v>140</v>
      </c>
      <c r="G5" s="81"/>
      <c r="H5" s="104"/>
      <c r="I5" s="97"/>
      <c r="J5" s="74"/>
      <c r="K5" s="74"/>
      <c r="L5" s="97" t="s">
        <v>28</v>
      </c>
      <c r="M5" s="97"/>
      <c r="N5" s="74"/>
      <c r="O5" s="74"/>
      <c r="P5" s="6"/>
      <c r="R5" s="12" t="str">
        <f>LOOKUP(2,1/(1-ISBLANK(K:K)),K:K)</f>
        <v>Mileage:</v>
      </c>
    </row>
    <row r="6" spans="1:19" ht="9.9499999999999993" customHeight="1" x14ac:dyDescent="0.25"/>
    <row r="7" spans="1:19" s="7" customFormat="1" ht="30" customHeight="1" x14ac:dyDescent="0.25">
      <c r="A7" s="72" t="s">
        <v>12</v>
      </c>
      <c r="B7" s="73"/>
      <c r="C7" s="77" t="s">
        <v>24</v>
      </c>
      <c r="D7" s="78"/>
      <c r="E7" s="79" t="s">
        <v>25</v>
      </c>
      <c r="F7" s="80"/>
      <c r="G7" s="80"/>
      <c r="H7" s="80"/>
      <c r="I7" s="80"/>
      <c r="J7" s="80"/>
      <c r="K7" s="80" t="s">
        <v>13</v>
      </c>
      <c r="L7" s="80"/>
      <c r="M7" s="72" t="s">
        <v>14</v>
      </c>
      <c r="N7" s="73"/>
      <c r="O7" s="72" t="s">
        <v>26</v>
      </c>
      <c r="P7" s="73"/>
      <c r="S7" s="26"/>
    </row>
    <row r="8" spans="1:19" ht="20.100000000000001" customHeight="1" x14ac:dyDescent="0.25">
      <c r="A8" s="65"/>
      <c r="B8" s="66"/>
      <c r="C8" s="65"/>
      <c r="D8" s="66"/>
      <c r="E8" s="67"/>
      <c r="F8" s="67"/>
      <c r="G8" s="67"/>
      <c r="H8" s="67"/>
      <c r="I8" s="67"/>
      <c r="J8" s="67"/>
      <c r="K8" s="67"/>
      <c r="L8" s="67"/>
      <c r="M8" s="68"/>
      <c r="N8" s="69"/>
      <c r="O8" s="68"/>
      <c r="P8" s="69"/>
      <c r="Q8" s="13">
        <f>IF(C8="y",K8*1,0)</f>
        <v>0</v>
      </c>
      <c r="S8" s="27">
        <f>IF(C8="y",A8*1,0)</f>
        <v>0</v>
      </c>
    </row>
    <row r="9" spans="1:19" ht="20.100000000000001" customHeight="1" x14ac:dyDescent="0.25">
      <c r="A9" s="65"/>
      <c r="B9" s="66"/>
      <c r="C9" s="65"/>
      <c r="D9" s="66"/>
      <c r="E9" s="67"/>
      <c r="F9" s="67"/>
      <c r="G9" s="67"/>
      <c r="H9" s="67"/>
      <c r="I9" s="67"/>
      <c r="J9" s="67"/>
      <c r="K9" s="67"/>
      <c r="L9" s="67"/>
      <c r="M9" s="68"/>
      <c r="N9" s="69"/>
      <c r="O9" s="70"/>
      <c r="P9" s="71"/>
      <c r="Q9" s="13">
        <f t="shared" ref="Q9:Q50" si="0">IF(C9="y",K9*1,0)</f>
        <v>0</v>
      </c>
      <c r="S9" s="27">
        <f>IF(C9="y",A9*1,0)</f>
        <v>0</v>
      </c>
    </row>
    <row r="10" spans="1:19" ht="20.100000000000001" customHeight="1" x14ac:dyDescent="0.25">
      <c r="A10" s="65"/>
      <c r="B10" s="66"/>
      <c r="C10" s="65"/>
      <c r="D10" s="66"/>
      <c r="E10" s="67"/>
      <c r="F10" s="67"/>
      <c r="G10" s="67"/>
      <c r="H10" s="67"/>
      <c r="I10" s="67"/>
      <c r="J10" s="67"/>
      <c r="K10" s="67"/>
      <c r="L10" s="67"/>
      <c r="M10" s="68"/>
      <c r="N10" s="69"/>
      <c r="O10" s="70"/>
      <c r="P10" s="71"/>
      <c r="Q10" s="13">
        <f t="shared" si="0"/>
        <v>0</v>
      </c>
      <c r="S10" s="27">
        <f t="shared" ref="S10:S50" si="1">IF(C10="y",A10*1,0)</f>
        <v>0</v>
      </c>
    </row>
    <row r="11" spans="1:19" ht="20.100000000000001" customHeight="1" x14ac:dyDescent="0.25">
      <c r="A11" s="65"/>
      <c r="B11" s="66"/>
      <c r="C11" s="65"/>
      <c r="D11" s="66"/>
      <c r="E11" s="67"/>
      <c r="F11" s="67"/>
      <c r="G11" s="67"/>
      <c r="H11" s="67"/>
      <c r="I11" s="67"/>
      <c r="J11" s="67"/>
      <c r="K11" s="67"/>
      <c r="L11" s="67"/>
      <c r="M11" s="68"/>
      <c r="N11" s="69"/>
      <c r="O11" s="70"/>
      <c r="P11" s="71"/>
      <c r="Q11" s="13">
        <f t="shared" si="0"/>
        <v>0</v>
      </c>
      <c r="S11" s="27">
        <f t="shared" si="1"/>
        <v>0</v>
      </c>
    </row>
    <row r="12" spans="1:19" ht="20.100000000000001" customHeight="1" x14ac:dyDescent="0.25">
      <c r="A12" s="65"/>
      <c r="B12" s="66"/>
      <c r="C12" s="65"/>
      <c r="D12" s="66"/>
      <c r="E12" s="67"/>
      <c r="F12" s="67"/>
      <c r="G12" s="67"/>
      <c r="H12" s="67"/>
      <c r="I12" s="67"/>
      <c r="J12" s="67"/>
      <c r="K12" s="67"/>
      <c r="L12" s="67"/>
      <c r="M12" s="68"/>
      <c r="N12" s="69"/>
      <c r="O12" s="70"/>
      <c r="P12" s="71"/>
      <c r="Q12" s="13">
        <f t="shared" si="0"/>
        <v>0</v>
      </c>
      <c r="S12" s="27">
        <f t="shared" si="1"/>
        <v>0</v>
      </c>
    </row>
    <row r="13" spans="1:19" ht="20.100000000000001" customHeight="1" x14ac:dyDescent="0.25">
      <c r="A13" s="65"/>
      <c r="B13" s="66"/>
      <c r="C13" s="65"/>
      <c r="D13" s="66"/>
      <c r="E13" s="67"/>
      <c r="F13" s="67"/>
      <c r="G13" s="67"/>
      <c r="H13" s="67"/>
      <c r="I13" s="67"/>
      <c r="J13" s="67"/>
      <c r="K13" s="67"/>
      <c r="L13" s="67"/>
      <c r="M13" s="68"/>
      <c r="N13" s="69"/>
      <c r="O13" s="70"/>
      <c r="P13" s="71"/>
      <c r="Q13" s="13">
        <f t="shared" si="0"/>
        <v>0</v>
      </c>
      <c r="S13" s="27">
        <f t="shared" si="1"/>
        <v>0</v>
      </c>
    </row>
    <row r="14" spans="1:19" ht="20.100000000000001" customHeight="1" x14ac:dyDescent="0.25">
      <c r="A14" s="65"/>
      <c r="B14" s="66"/>
      <c r="C14" s="65"/>
      <c r="D14" s="66"/>
      <c r="E14" s="67"/>
      <c r="F14" s="67"/>
      <c r="G14" s="67"/>
      <c r="H14" s="67"/>
      <c r="I14" s="67"/>
      <c r="J14" s="67"/>
      <c r="K14" s="67"/>
      <c r="L14" s="67"/>
      <c r="M14" s="68"/>
      <c r="N14" s="69"/>
      <c r="O14" s="70"/>
      <c r="P14" s="71"/>
      <c r="Q14" s="13">
        <f t="shared" si="0"/>
        <v>0</v>
      </c>
      <c r="S14" s="27">
        <f t="shared" si="1"/>
        <v>0</v>
      </c>
    </row>
    <row r="15" spans="1:19" ht="20.100000000000001" customHeight="1" x14ac:dyDescent="0.25">
      <c r="A15" s="65"/>
      <c r="B15" s="66"/>
      <c r="C15" s="65"/>
      <c r="D15" s="66"/>
      <c r="E15" s="67"/>
      <c r="F15" s="67"/>
      <c r="G15" s="67"/>
      <c r="H15" s="67"/>
      <c r="I15" s="67"/>
      <c r="J15" s="67"/>
      <c r="K15" s="67"/>
      <c r="L15" s="67"/>
      <c r="M15" s="68"/>
      <c r="N15" s="69"/>
      <c r="O15" s="70"/>
      <c r="P15" s="71"/>
      <c r="Q15" s="13">
        <f t="shared" si="0"/>
        <v>0</v>
      </c>
      <c r="S15" s="27">
        <f t="shared" si="1"/>
        <v>0</v>
      </c>
    </row>
    <row r="16" spans="1:19" ht="20.100000000000001" customHeight="1" x14ac:dyDescent="0.25">
      <c r="A16" s="65"/>
      <c r="B16" s="66"/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69"/>
      <c r="O16" s="70"/>
      <c r="P16" s="71"/>
      <c r="Q16" s="13">
        <f t="shared" si="0"/>
        <v>0</v>
      </c>
      <c r="S16" s="27">
        <f t="shared" si="1"/>
        <v>0</v>
      </c>
    </row>
    <row r="17" spans="1:19" ht="20.100000000000001" customHeight="1" x14ac:dyDescent="0.25">
      <c r="A17" s="65"/>
      <c r="B17" s="66"/>
      <c r="C17" s="65"/>
      <c r="D17" s="66"/>
      <c r="E17" s="67"/>
      <c r="F17" s="67"/>
      <c r="G17" s="67"/>
      <c r="H17" s="67"/>
      <c r="I17" s="67"/>
      <c r="J17" s="67"/>
      <c r="K17" s="67"/>
      <c r="L17" s="67"/>
      <c r="M17" s="68"/>
      <c r="N17" s="69"/>
      <c r="O17" s="70"/>
      <c r="P17" s="71"/>
      <c r="Q17" s="13">
        <f t="shared" si="0"/>
        <v>0</v>
      </c>
      <c r="S17" s="27">
        <f t="shared" si="1"/>
        <v>0</v>
      </c>
    </row>
    <row r="18" spans="1:19" ht="20.100000000000001" customHeight="1" x14ac:dyDescent="0.25">
      <c r="A18" s="65"/>
      <c r="B18" s="66"/>
      <c r="C18" s="65"/>
      <c r="D18" s="66"/>
      <c r="E18" s="67"/>
      <c r="F18" s="67"/>
      <c r="G18" s="67"/>
      <c r="H18" s="67"/>
      <c r="I18" s="67"/>
      <c r="J18" s="67"/>
      <c r="K18" s="67"/>
      <c r="L18" s="67"/>
      <c r="M18" s="68"/>
      <c r="N18" s="69"/>
      <c r="O18" s="70"/>
      <c r="P18" s="71"/>
      <c r="Q18" s="13">
        <f t="shared" si="0"/>
        <v>0</v>
      </c>
      <c r="S18" s="27">
        <f t="shared" si="1"/>
        <v>0</v>
      </c>
    </row>
    <row r="19" spans="1:19" ht="20.100000000000001" customHeight="1" x14ac:dyDescent="0.25">
      <c r="A19" s="65"/>
      <c r="B19" s="66"/>
      <c r="C19" s="65"/>
      <c r="D19" s="66"/>
      <c r="E19" s="67"/>
      <c r="F19" s="67"/>
      <c r="G19" s="67"/>
      <c r="H19" s="67"/>
      <c r="I19" s="67"/>
      <c r="J19" s="67"/>
      <c r="K19" s="67"/>
      <c r="L19" s="67"/>
      <c r="M19" s="68"/>
      <c r="N19" s="69"/>
      <c r="O19" s="70"/>
      <c r="P19" s="71"/>
      <c r="Q19" s="13">
        <f t="shared" si="0"/>
        <v>0</v>
      </c>
      <c r="S19" s="27">
        <f t="shared" si="1"/>
        <v>0</v>
      </c>
    </row>
    <row r="20" spans="1:19" ht="20.100000000000001" customHeight="1" x14ac:dyDescent="0.25">
      <c r="A20" s="65"/>
      <c r="B20" s="66"/>
      <c r="C20" s="65"/>
      <c r="D20" s="66"/>
      <c r="E20" s="67"/>
      <c r="F20" s="67"/>
      <c r="G20" s="67"/>
      <c r="H20" s="67"/>
      <c r="I20" s="67"/>
      <c r="J20" s="67"/>
      <c r="K20" s="67"/>
      <c r="L20" s="67"/>
      <c r="M20" s="68"/>
      <c r="N20" s="69"/>
      <c r="O20" s="70"/>
      <c r="P20" s="71"/>
      <c r="Q20" s="13">
        <f t="shared" si="0"/>
        <v>0</v>
      </c>
      <c r="S20" s="27">
        <f t="shared" si="1"/>
        <v>0</v>
      </c>
    </row>
    <row r="21" spans="1:19" ht="20.100000000000001" customHeight="1" x14ac:dyDescent="0.25">
      <c r="A21" s="65"/>
      <c r="B21" s="66"/>
      <c r="C21" s="65"/>
      <c r="D21" s="66"/>
      <c r="E21" s="67"/>
      <c r="F21" s="67"/>
      <c r="G21" s="67"/>
      <c r="H21" s="67"/>
      <c r="I21" s="67"/>
      <c r="J21" s="67"/>
      <c r="K21" s="67"/>
      <c r="L21" s="67"/>
      <c r="M21" s="68"/>
      <c r="N21" s="69"/>
      <c r="O21" s="70"/>
      <c r="P21" s="71"/>
      <c r="Q21" s="13">
        <f t="shared" si="0"/>
        <v>0</v>
      </c>
      <c r="S21" s="27">
        <f t="shared" si="1"/>
        <v>0</v>
      </c>
    </row>
    <row r="22" spans="1:19" ht="20.100000000000001" customHeight="1" x14ac:dyDescent="0.25">
      <c r="A22" s="65"/>
      <c r="B22" s="66"/>
      <c r="C22" s="65"/>
      <c r="D22" s="66"/>
      <c r="E22" s="67"/>
      <c r="F22" s="67"/>
      <c r="G22" s="67"/>
      <c r="H22" s="67"/>
      <c r="I22" s="67"/>
      <c r="J22" s="67"/>
      <c r="K22" s="67"/>
      <c r="L22" s="67"/>
      <c r="M22" s="68"/>
      <c r="N22" s="69"/>
      <c r="O22" s="70"/>
      <c r="P22" s="71"/>
      <c r="Q22" s="13">
        <f t="shared" si="0"/>
        <v>0</v>
      </c>
      <c r="S22" s="27">
        <f t="shared" si="1"/>
        <v>0</v>
      </c>
    </row>
    <row r="23" spans="1:19" ht="20.100000000000001" customHeight="1" x14ac:dyDescent="0.25">
      <c r="A23" s="65"/>
      <c r="B23" s="66"/>
      <c r="C23" s="65"/>
      <c r="D23" s="66"/>
      <c r="E23" s="67"/>
      <c r="F23" s="67"/>
      <c r="G23" s="67"/>
      <c r="H23" s="67"/>
      <c r="I23" s="67"/>
      <c r="J23" s="67"/>
      <c r="K23" s="67"/>
      <c r="L23" s="67"/>
      <c r="M23" s="68"/>
      <c r="N23" s="69"/>
      <c r="O23" s="70"/>
      <c r="P23" s="71"/>
      <c r="Q23" s="13">
        <f t="shared" si="0"/>
        <v>0</v>
      </c>
      <c r="S23" s="27">
        <f t="shared" si="1"/>
        <v>0</v>
      </c>
    </row>
    <row r="24" spans="1:19" ht="20.100000000000001" customHeight="1" x14ac:dyDescent="0.25">
      <c r="A24" s="65"/>
      <c r="B24" s="66"/>
      <c r="C24" s="65"/>
      <c r="D24" s="66"/>
      <c r="E24" s="67"/>
      <c r="F24" s="67"/>
      <c r="G24" s="67"/>
      <c r="H24" s="67"/>
      <c r="I24" s="67"/>
      <c r="J24" s="67"/>
      <c r="K24" s="67"/>
      <c r="L24" s="67"/>
      <c r="M24" s="68"/>
      <c r="N24" s="69"/>
      <c r="O24" s="70"/>
      <c r="P24" s="71"/>
      <c r="Q24" s="13">
        <f t="shared" si="0"/>
        <v>0</v>
      </c>
      <c r="S24" s="27">
        <f t="shared" si="1"/>
        <v>0</v>
      </c>
    </row>
    <row r="25" spans="1:19" ht="20.100000000000001" customHeight="1" x14ac:dyDescent="0.25">
      <c r="A25" s="65"/>
      <c r="B25" s="66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8"/>
      <c r="N25" s="69"/>
      <c r="O25" s="70"/>
      <c r="P25" s="71"/>
      <c r="Q25" s="13">
        <f t="shared" si="0"/>
        <v>0</v>
      </c>
      <c r="S25" s="27">
        <f t="shared" si="1"/>
        <v>0</v>
      </c>
    </row>
    <row r="26" spans="1:19" ht="20.100000000000001" customHeight="1" x14ac:dyDescent="0.25">
      <c r="A26" s="65"/>
      <c r="B26" s="66"/>
      <c r="C26" s="65"/>
      <c r="D26" s="66"/>
      <c r="E26" s="67"/>
      <c r="F26" s="67"/>
      <c r="G26" s="67"/>
      <c r="H26" s="67"/>
      <c r="I26" s="67"/>
      <c r="J26" s="67"/>
      <c r="K26" s="67"/>
      <c r="L26" s="67"/>
      <c r="M26" s="68"/>
      <c r="N26" s="69"/>
      <c r="O26" s="70"/>
      <c r="P26" s="71"/>
      <c r="Q26" s="13">
        <f t="shared" si="0"/>
        <v>0</v>
      </c>
      <c r="S26" s="27">
        <f t="shared" si="1"/>
        <v>0</v>
      </c>
    </row>
    <row r="27" spans="1:19" ht="20.100000000000001" customHeight="1" x14ac:dyDescent="0.25">
      <c r="A27" s="65"/>
      <c r="B27" s="66"/>
      <c r="C27" s="65"/>
      <c r="D27" s="66"/>
      <c r="E27" s="67"/>
      <c r="F27" s="67"/>
      <c r="G27" s="67"/>
      <c r="H27" s="67"/>
      <c r="I27" s="67"/>
      <c r="J27" s="67"/>
      <c r="K27" s="67"/>
      <c r="L27" s="67"/>
      <c r="M27" s="68"/>
      <c r="N27" s="69"/>
      <c r="O27" s="70"/>
      <c r="P27" s="71"/>
      <c r="Q27" s="13">
        <f t="shared" si="0"/>
        <v>0</v>
      </c>
      <c r="S27" s="27">
        <f t="shared" si="1"/>
        <v>0</v>
      </c>
    </row>
    <row r="28" spans="1:19" ht="20.100000000000001" customHeight="1" x14ac:dyDescent="0.25">
      <c r="A28" s="65"/>
      <c r="B28" s="66"/>
      <c r="C28" s="65"/>
      <c r="D28" s="66"/>
      <c r="E28" s="67"/>
      <c r="F28" s="67"/>
      <c r="G28" s="67"/>
      <c r="H28" s="67"/>
      <c r="I28" s="67"/>
      <c r="J28" s="67"/>
      <c r="K28" s="67"/>
      <c r="L28" s="67"/>
      <c r="M28" s="68"/>
      <c r="N28" s="69"/>
      <c r="O28" s="70"/>
      <c r="P28" s="71"/>
      <c r="Q28" s="13">
        <f t="shared" si="0"/>
        <v>0</v>
      </c>
      <c r="S28" s="27">
        <f t="shared" si="1"/>
        <v>0</v>
      </c>
    </row>
    <row r="29" spans="1:19" ht="20.100000000000001" customHeight="1" x14ac:dyDescent="0.25">
      <c r="A29" s="65"/>
      <c r="B29" s="66"/>
      <c r="C29" s="65"/>
      <c r="D29" s="66"/>
      <c r="E29" s="67"/>
      <c r="F29" s="67"/>
      <c r="G29" s="67"/>
      <c r="H29" s="67"/>
      <c r="I29" s="67"/>
      <c r="J29" s="67"/>
      <c r="K29" s="67"/>
      <c r="L29" s="67"/>
      <c r="M29" s="68"/>
      <c r="N29" s="69"/>
      <c r="O29" s="70"/>
      <c r="P29" s="71"/>
      <c r="Q29" s="13">
        <f t="shared" si="0"/>
        <v>0</v>
      </c>
      <c r="S29" s="27">
        <f t="shared" si="1"/>
        <v>0</v>
      </c>
    </row>
    <row r="30" spans="1:19" ht="20.100000000000001" customHeight="1" x14ac:dyDescent="0.25">
      <c r="A30" s="65"/>
      <c r="B30" s="66"/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8"/>
      <c r="N30" s="69"/>
      <c r="O30" s="70"/>
      <c r="P30" s="71"/>
      <c r="Q30" s="13">
        <f t="shared" si="0"/>
        <v>0</v>
      </c>
      <c r="S30" s="27">
        <f t="shared" si="1"/>
        <v>0</v>
      </c>
    </row>
    <row r="31" spans="1:19" ht="20.100000000000001" customHeight="1" x14ac:dyDescent="0.25">
      <c r="A31" s="65"/>
      <c r="B31" s="66"/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8"/>
      <c r="N31" s="69"/>
      <c r="O31" s="70"/>
      <c r="P31" s="71"/>
      <c r="Q31" s="13">
        <f t="shared" si="0"/>
        <v>0</v>
      </c>
      <c r="S31" s="27">
        <f t="shared" si="1"/>
        <v>0</v>
      </c>
    </row>
    <row r="32" spans="1:19" ht="20.100000000000001" customHeight="1" x14ac:dyDescent="0.25">
      <c r="A32" s="65"/>
      <c r="B32" s="66"/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8"/>
      <c r="N32" s="69"/>
      <c r="O32" s="70"/>
      <c r="P32" s="71"/>
      <c r="Q32" s="13">
        <f t="shared" si="0"/>
        <v>0</v>
      </c>
      <c r="S32" s="27">
        <f t="shared" si="1"/>
        <v>0</v>
      </c>
    </row>
    <row r="33" spans="1:19" ht="20.100000000000001" customHeight="1" x14ac:dyDescent="0.25">
      <c r="A33" s="65"/>
      <c r="B33" s="66"/>
      <c r="C33" s="65"/>
      <c r="D33" s="66"/>
      <c r="E33" s="67"/>
      <c r="F33" s="67"/>
      <c r="G33" s="67"/>
      <c r="H33" s="67"/>
      <c r="I33" s="67"/>
      <c r="J33" s="67"/>
      <c r="K33" s="67"/>
      <c r="L33" s="67"/>
      <c r="M33" s="68"/>
      <c r="N33" s="69"/>
      <c r="O33" s="70"/>
      <c r="P33" s="71"/>
      <c r="Q33" s="13">
        <f t="shared" si="0"/>
        <v>0</v>
      </c>
      <c r="S33" s="27">
        <f t="shared" si="1"/>
        <v>0</v>
      </c>
    </row>
    <row r="34" spans="1:19" ht="20.100000000000001" customHeight="1" x14ac:dyDescent="0.25">
      <c r="A34" s="65"/>
      <c r="B34" s="66"/>
      <c r="C34" s="65"/>
      <c r="D34" s="66"/>
      <c r="E34" s="67"/>
      <c r="F34" s="67"/>
      <c r="G34" s="67"/>
      <c r="H34" s="67"/>
      <c r="I34" s="67"/>
      <c r="J34" s="67"/>
      <c r="K34" s="67"/>
      <c r="L34" s="67"/>
      <c r="M34" s="68"/>
      <c r="N34" s="69"/>
      <c r="O34" s="70"/>
      <c r="P34" s="71"/>
      <c r="Q34" s="13">
        <f t="shared" si="0"/>
        <v>0</v>
      </c>
      <c r="S34" s="27">
        <f t="shared" si="1"/>
        <v>0</v>
      </c>
    </row>
    <row r="35" spans="1:19" ht="20.100000000000001" customHeight="1" x14ac:dyDescent="0.25">
      <c r="A35" s="65"/>
      <c r="B35" s="66"/>
      <c r="C35" s="65"/>
      <c r="D35" s="66"/>
      <c r="E35" s="67"/>
      <c r="F35" s="67"/>
      <c r="G35" s="67"/>
      <c r="H35" s="67"/>
      <c r="I35" s="67"/>
      <c r="J35" s="67"/>
      <c r="K35" s="67"/>
      <c r="L35" s="67"/>
      <c r="M35" s="68"/>
      <c r="N35" s="69"/>
      <c r="O35" s="70"/>
      <c r="P35" s="71"/>
      <c r="Q35" s="13">
        <f t="shared" si="0"/>
        <v>0</v>
      </c>
      <c r="S35" s="27">
        <f t="shared" si="1"/>
        <v>0</v>
      </c>
    </row>
    <row r="36" spans="1:19" ht="20.100000000000001" customHeight="1" x14ac:dyDescent="0.25">
      <c r="A36" s="65"/>
      <c r="B36" s="66"/>
      <c r="C36" s="65"/>
      <c r="D36" s="66"/>
      <c r="E36" s="67"/>
      <c r="F36" s="67"/>
      <c r="G36" s="67"/>
      <c r="H36" s="67"/>
      <c r="I36" s="67"/>
      <c r="J36" s="67"/>
      <c r="K36" s="67"/>
      <c r="L36" s="67"/>
      <c r="M36" s="68"/>
      <c r="N36" s="69"/>
      <c r="O36" s="70"/>
      <c r="P36" s="71"/>
      <c r="Q36" s="13">
        <f t="shared" si="0"/>
        <v>0</v>
      </c>
      <c r="S36" s="27">
        <f t="shared" si="1"/>
        <v>0</v>
      </c>
    </row>
    <row r="37" spans="1:19" ht="20.100000000000001" customHeight="1" x14ac:dyDescent="0.25">
      <c r="A37" s="65"/>
      <c r="B37" s="66"/>
      <c r="C37" s="65"/>
      <c r="D37" s="66"/>
      <c r="E37" s="67"/>
      <c r="F37" s="67"/>
      <c r="G37" s="67"/>
      <c r="H37" s="67"/>
      <c r="I37" s="67"/>
      <c r="J37" s="67"/>
      <c r="K37" s="67"/>
      <c r="L37" s="67"/>
      <c r="M37" s="68"/>
      <c r="N37" s="69"/>
      <c r="O37" s="70"/>
      <c r="P37" s="71"/>
      <c r="Q37" s="13">
        <f t="shared" si="0"/>
        <v>0</v>
      </c>
      <c r="S37" s="27">
        <f t="shared" si="1"/>
        <v>0</v>
      </c>
    </row>
    <row r="38" spans="1:19" ht="20.100000000000001" customHeight="1" x14ac:dyDescent="0.25">
      <c r="A38" s="65"/>
      <c r="B38" s="66"/>
      <c r="C38" s="65"/>
      <c r="D38" s="66"/>
      <c r="E38" s="67"/>
      <c r="F38" s="67"/>
      <c r="G38" s="67"/>
      <c r="H38" s="67"/>
      <c r="I38" s="67"/>
      <c r="J38" s="67"/>
      <c r="K38" s="67"/>
      <c r="L38" s="67"/>
      <c r="M38" s="68"/>
      <c r="N38" s="69"/>
      <c r="O38" s="70"/>
      <c r="P38" s="71"/>
      <c r="Q38" s="13">
        <f t="shared" si="0"/>
        <v>0</v>
      </c>
      <c r="S38" s="27">
        <f t="shared" si="1"/>
        <v>0</v>
      </c>
    </row>
    <row r="39" spans="1:19" ht="20.100000000000001" customHeight="1" x14ac:dyDescent="0.25">
      <c r="A39" s="65"/>
      <c r="B39" s="66"/>
      <c r="C39" s="65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69"/>
      <c r="O39" s="70"/>
      <c r="P39" s="71"/>
      <c r="Q39" s="13">
        <f t="shared" si="0"/>
        <v>0</v>
      </c>
      <c r="S39" s="27">
        <f t="shared" si="1"/>
        <v>0</v>
      </c>
    </row>
    <row r="40" spans="1:19" ht="20.100000000000001" customHeight="1" x14ac:dyDescent="0.25">
      <c r="A40" s="65"/>
      <c r="B40" s="66"/>
      <c r="C40" s="65"/>
      <c r="D40" s="66"/>
      <c r="E40" s="67"/>
      <c r="F40" s="67"/>
      <c r="G40" s="67"/>
      <c r="H40" s="67"/>
      <c r="I40" s="67"/>
      <c r="J40" s="67"/>
      <c r="K40" s="67"/>
      <c r="L40" s="67"/>
      <c r="M40" s="68"/>
      <c r="N40" s="69"/>
      <c r="O40" s="70"/>
      <c r="P40" s="71"/>
      <c r="Q40" s="13">
        <f t="shared" si="0"/>
        <v>0</v>
      </c>
      <c r="S40" s="27">
        <f t="shared" si="1"/>
        <v>0</v>
      </c>
    </row>
    <row r="41" spans="1:19" ht="20.100000000000001" customHeight="1" x14ac:dyDescent="0.25">
      <c r="A41" s="65"/>
      <c r="B41" s="66"/>
      <c r="C41" s="65"/>
      <c r="D41" s="66"/>
      <c r="E41" s="67"/>
      <c r="F41" s="67"/>
      <c r="G41" s="67"/>
      <c r="H41" s="67"/>
      <c r="I41" s="67"/>
      <c r="J41" s="67"/>
      <c r="K41" s="67"/>
      <c r="L41" s="67"/>
      <c r="M41" s="68"/>
      <c r="N41" s="69"/>
      <c r="O41" s="70"/>
      <c r="P41" s="71"/>
      <c r="Q41" s="13">
        <f t="shared" si="0"/>
        <v>0</v>
      </c>
      <c r="S41" s="27">
        <f t="shared" si="1"/>
        <v>0</v>
      </c>
    </row>
    <row r="42" spans="1:19" ht="20.100000000000001" customHeight="1" x14ac:dyDescent="0.25">
      <c r="A42" s="65"/>
      <c r="B42" s="66"/>
      <c r="C42" s="65"/>
      <c r="D42" s="66"/>
      <c r="E42" s="67"/>
      <c r="F42" s="67"/>
      <c r="G42" s="67"/>
      <c r="H42" s="67"/>
      <c r="I42" s="67"/>
      <c r="J42" s="67"/>
      <c r="K42" s="67"/>
      <c r="L42" s="67"/>
      <c r="M42" s="68"/>
      <c r="N42" s="69"/>
      <c r="O42" s="70"/>
      <c r="P42" s="71"/>
      <c r="Q42" s="13">
        <f t="shared" si="0"/>
        <v>0</v>
      </c>
      <c r="S42" s="27">
        <f t="shared" si="1"/>
        <v>0</v>
      </c>
    </row>
    <row r="43" spans="1:19" ht="20.100000000000001" customHeight="1" x14ac:dyDescent="0.25">
      <c r="A43" s="65"/>
      <c r="B43" s="66"/>
      <c r="C43" s="65"/>
      <c r="D43" s="66"/>
      <c r="E43" s="67"/>
      <c r="F43" s="67"/>
      <c r="G43" s="67"/>
      <c r="H43" s="67"/>
      <c r="I43" s="67"/>
      <c r="J43" s="67"/>
      <c r="K43" s="67"/>
      <c r="L43" s="67"/>
      <c r="M43" s="68"/>
      <c r="N43" s="69"/>
      <c r="O43" s="70"/>
      <c r="P43" s="71"/>
      <c r="Q43" s="13">
        <f t="shared" si="0"/>
        <v>0</v>
      </c>
      <c r="S43" s="27">
        <f t="shared" si="1"/>
        <v>0</v>
      </c>
    </row>
    <row r="44" spans="1:19" ht="20.100000000000001" customHeight="1" x14ac:dyDescent="0.25">
      <c r="A44" s="65"/>
      <c r="B44" s="66"/>
      <c r="C44" s="65"/>
      <c r="D44" s="66"/>
      <c r="E44" s="67"/>
      <c r="F44" s="67"/>
      <c r="G44" s="67"/>
      <c r="H44" s="67"/>
      <c r="I44" s="67"/>
      <c r="J44" s="67"/>
      <c r="K44" s="67"/>
      <c r="L44" s="67"/>
      <c r="M44" s="68"/>
      <c r="N44" s="69"/>
      <c r="O44" s="70"/>
      <c r="P44" s="71"/>
      <c r="Q44" s="13">
        <f t="shared" si="0"/>
        <v>0</v>
      </c>
      <c r="S44" s="27">
        <f t="shared" si="1"/>
        <v>0</v>
      </c>
    </row>
    <row r="45" spans="1:19" ht="20.100000000000001" customHeight="1" x14ac:dyDescent="0.25">
      <c r="A45" s="65"/>
      <c r="B45" s="66"/>
      <c r="C45" s="65"/>
      <c r="D45" s="66"/>
      <c r="E45" s="67"/>
      <c r="F45" s="67"/>
      <c r="G45" s="67"/>
      <c r="H45" s="67"/>
      <c r="I45" s="67"/>
      <c r="J45" s="67"/>
      <c r="K45" s="67"/>
      <c r="L45" s="67"/>
      <c r="M45" s="68"/>
      <c r="N45" s="69"/>
      <c r="O45" s="70"/>
      <c r="P45" s="71"/>
      <c r="Q45" s="13">
        <f t="shared" si="0"/>
        <v>0</v>
      </c>
      <c r="S45" s="27">
        <f t="shared" si="1"/>
        <v>0</v>
      </c>
    </row>
    <row r="46" spans="1:19" ht="20.100000000000001" customHeight="1" x14ac:dyDescent="0.25">
      <c r="A46" s="65"/>
      <c r="B46" s="66"/>
      <c r="C46" s="65"/>
      <c r="D46" s="66"/>
      <c r="E46" s="67"/>
      <c r="F46" s="67"/>
      <c r="G46" s="67"/>
      <c r="H46" s="67"/>
      <c r="I46" s="67"/>
      <c r="J46" s="67"/>
      <c r="K46" s="67"/>
      <c r="L46" s="67"/>
      <c r="M46" s="68"/>
      <c r="N46" s="69"/>
      <c r="O46" s="70"/>
      <c r="P46" s="71"/>
      <c r="Q46" s="13">
        <f t="shared" si="0"/>
        <v>0</v>
      </c>
      <c r="S46" s="27">
        <f t="shared" si="1"/>
        <v>0</v>
      </c>
    </row>
    <row r="47" spans="1:19" ht="20.100000000000001" customHeight="1" x14ac:dyDescent="0.25">
      <c r="A47" s="65"/>
      <c r="B47" s="66"/>
      <c r="C47" s="65"/>
      <c r="D47" s="66"/>
      <c r="E47" s="67"/>
      <c r="F47" s="67"/>
      <c r="G47" s="67"/>
      <c r="H47" s="67"/>
      <c r="I47" s="67"/>
      <c r="J47" s="67"/>
      <c r="K47" s="67"/>
      <c r="L47" s="67"/>
      <c r="M47" s="68"/>
      <c r="N47" s="69"/>
      <c r="O47" s="70"/>
      <c r="P47" s="71"/>
      <c r="Q47" s="13">
        <f t="shared" si="0"/>
        <v>0</v>
      </c>
      <c r="S47" s="27">
        <f t="shared" si="1"/>
        <v>0</v>
      </c>
    </row>
    <row r="48" spans="1:19" ht="20.100000000000001" customHeight="1" x14ac:dyDescent="0.25">
      <c r="A48" s="65"/>
      <c r="B48" s="66"/>
      <c r="C48" s="65"/>
      <c r="D48" s="66"/>
      <c r="E48" s="67"/>
      <c r="F48" s="67"/>
      <c r="G48" s="67"/>
      <c r="H48" s="67"/>
      <c r="I48" s="67"/>
      <c r="J48" s="67"/>
      <c r="K48" s="67"/>
      <c r="L48" s="67"/>
      <c r="M48" s="68"/>
      <c r="N48" s="69"/>
      <c r="O48" s="70"/>
      <c r="P48" s="71"/>
      <c r="Q48" s="13">
        <f t="shared" si="0"/>
        <v>0</v>
      </c>
      <c r="S48" s="27">
        <f t="shared" si="1"/>
        <v>0</v>
      </c>
    </row>
    <row r="49" spans="1:19" ht="20.100000000000001" customHeight="1" x14ac:dyDescent="0.25">
      <c r="A49" s="65"/>
      <c r="B49" s="66"/>
      <c r="C49" s="65"/>
      <c r="D49" s="66"/>
      <c r="E49" s="67"/>
      <c r="F49" s="67"/>
      <c r="G49" s="67"/>
      <c r="H49" s="67"/>
      <c r="I49" s="67"/>
      <c r="J49" s="67"/>
      <c r="K49" s="67"/>
      <c r="L49" s="67"/>
      <c r="M49" s="68"/>
      <c r="N49" s="69"/>
      <c r="O49" s="70"/>
      <c r="P49" s="71"/>
      <c r="Q49" s="13">
        <f t="shared" si="0"/>
        <v>0</v>
      </c>
      <c r="S49" s="27">
        <f t="shared" si="1"/>
        <v>0</v>
      </c>
    </row>
    <row r="50" spans="1:19" ht="20.100000000000001" customHeight="1" x14ac:dyDescent="0.25">
      <c r="A50" s="65"/>
      <c r="B50" s="66"/>
      <c r="C50" s="65"/>
      <c r="D50" s="66"/>
      <c r="E50" s="67"/>
      <c r="F50" s="67"/>
      <c r="G50" s="67"/>
      <c r="H50" s="67"/>
      <c r="I50" s="67"/>
      <c r="J50" s="67"/>
      <c r="K50" s="67"/>
      <c r="L50" s="67"/>
      <c r="M50" s="68"/>
      <c r="N50" s="69"/>
      <c r="O50" s="67"/>
      <c r="P50" s="67"/>
      <c r="Q50" s="13">
        <f t="shared" si="0"/>
        <v>0</v>
      </c>
      <c r="S50" s="27">
        <f t="shared" si="1"/>
        <v>0</v>
      </c>
    </row>
  </sheetData>
  <mergeCells count="284">
    <mergeCell ref="B4:D4"/>
    <mergeCell ref="F4:G4"/>
    <mergeCell ref="H4:I4"/>
    <mergeCell ref="J4:K4"/>
    <mergeCell ref="L4:M4"/>
    <mergeCell ref="N4:O4"/>
    <mergeCell ref="A1:O1"/>
    <mergeCell ref="A2:G2"/>
    <mergeCell ref="H2:O2"/>
    <mergeCell ref="B3:D3"/>
    <mergeCell ref="F3:G3"/>
    <mergeCell ref="H3:I3"/>
    <mergeCell ref="L3:M3"/>
    <mergeCell ref="N3:O3"/>
    <mergeCell ref="O7:P7"/>
    <mergeCell ref="A8:B8"/>
    <mergeCell ref="C8:D8"/>
    <mergeCell ref="E8:J8"/>
    <mergeCell ref="K8:L8"/>
    <mergeCell ref="M8:N8"/>
    <mergeCell ref="O8:P8"/>
    <mergeCell ref="B5:D5"/>
    <mergeCell ref="H5:I5"/>
    <mergeCell ref="J5:K5"/>
    <mergeCell ref="L5:M5"/>
    <mergeCell ref="N5:O5"/>
    <mergeCell ref="A7:B7"/>
    <mergeCell ref="C7:D7"/>
    <mergeCell ref="E7:J7"/>
    <mergeCell ref="K7:L7"/>
    <mergeCell ref="M7:N7"/>
    <mergeCell ref="F5:G5"/>
    <mergeCell ref="A10:B10"/>
    <mergeCell ref="C10:D10"/>
    <mergeCell ref="E10:J10"/>
    <mergeCell ref="K10:L10"/>
    <mergeCell ref="M10:N10"/>
    <mergeCell ref="O10:P10"/>
    <mergeCell ref="A9:B9"/>
    <mergeCell ref="C9:D9"/>
    <mergeCell ref="E9:J9"/>
    <mergeCell ref="K9:L9"/>
    <mergeCell ref="M9:N9"/>
    <mergeCell ref="O9:P9"/>
    <mergeCell ref="A12:B12"/>
    <mergeCell ref="C12:D12"/>
    <mergeCell ref="E12:J12"/>
    <mergeCell ref="K12:L12"/>
    <mergeCell ref="M12:N12"/>
    <mergeCell ref="O12:P12"/>
    <mergeCell ref="A11:B11"/>
    <mergeCell ref="C11:D11"/>
    <mergeCell ref="E11:J11"/>
    <mergeCell ref="K11:L11"/>
    <mergeCell ref="M11:N11"/>
    <mergeCell ref="O11:P11"/>
    <mergeCell ref="A14:B14"/>
    <mergeCell ref="C14:D14"/>
    <mergeCell ref="E14:J14"/>
    <mergeCell ref="K14:L14"/>
    <mergeCell ref="M14:N14"/>
    <mergeCell ref="O14:P14"/>
    <mergeCell ref="A13:B13"/>
    <mergeCell ref="C13:D13"/>
    <mergeCell ref="E13:J13"/>
    <mergeCell ref="K13:L13"/>
    <mergeCell ref="M13:N13"/>
    <mergeCell ref="O13:P13"/>
    <mergeCell ref="A16:B16"/>
    <mergeCell ref="C16:D16"/>
    <mergeCell ref="E16:J16"/>
    <mergeCell ref="K16:L16"/>
    <mergeCell ref="M16:N16"/>
    <mergeCell ref="O16:P16"/>
    <mergeCell ref="A15:B15"/>
    <mergeCell ref="C15:D15"/>
    <mergeCell ref="E15:J15"/>
    <mergeCell ref="K15:L15"/>
    <mergeCell ref="M15:N15"/>
    <mergeCell ref="O15:P15"/>
    <mergeCell ref="A18:B18"/>
    <mergeCell ref="C18:D18"/>
    <mergeCell ref="E18:J18"/>
    <mergeCell ref="K18:L18"/>
    <mergeCell ref="M18:N18"/>
    <mergeCell ref="O18:P18"/>
    <mergeCell ref="A17:B17"/>
    <mergeCell ref="C17:D17"/>
    <mergeCell ref="E17:J17"/>
    <mergeCell ref="K17:L17"/>
    <mergeCell ref="M17:N17"/>
    <mergeCell ref="O17:P17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O19:P19"/>
    <mergeCell ref="A22:B22"/>
    <mergeCell ref="C22:D22"/>
    <mergeCell ref="E22:J22"/>
    <mergeCell ref="K22:L22"/>
    <mergeCell ref="M22:N22"/>
    <mergeCell ref="O22:P22"/>
    <mergeCell ref="A21:B21"/>
    <mergeCell ref="C21:D21"/>
    <mergeCell ref="E21:J21"/>
    <mergeCell ref="K21:L21"/>
    <mergeCell ref="M21:N21"/>
    <mergeCell ref="O21:P21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O23:P23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5:P25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7:P27"/>
    <mergeCell ref="A30:B30"/>
    <mergeCell ref="C30:D30"/>
    <mergeCell ref="E30:J30"/>
    <mergeCell ref="K30:L30"/>
    <mergeCell ref="M30:N30"/>
    <mergeCell ref="O30:P30"/>
    <mergeCell ref="A29:B29"/>
    <mergeCell ref="C29:D29"/>
    <mergeCell ref="E29:J29"/>
    <mergeCell ref="K29:L29"/>
    <mergeCell ref="M29:N29"/>
    <mergeCell ref="O29:P29"/>
    <mergeCell ref="A32:B32"/>
    <mergeCell ref="C32:D32"/>
    <mergeCell ref="E32:J32"/>
    <mergeCell ref="K32:L32"/>
    <mergeCell ref="M32:N32"/>
    <mergeCell ref="O32:P32"/>
    <mergeCell ref="A31:B31"/>
    <mergeCell ref="C31:D31"/>
    <mergeCell ref="E31:J31"/>
    <mergeCell ref="K31:L31"/>
    <mergeCell ref="M31:N31"/>
    <mergeCell ref="O31:P31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3:P33"/>
    <mergeCell ref="A36:B36"/>
    <mergeCell ref="C36:D36"/>
    <mergeCell ref="E36:J36"/>
    <mergeCell ref="K36:L36"/>
    <mergeCell ref="M36:N36"/>
    <mergeCell ref="O36:P36"/>
    <mergeCell ref="A35:B35"/>
    <mergeCell ref="C35:D35"/>
    <mergeCell ref="E35:J35"/>
    <mergeCell ref="K35:L35"/>
    <mergeCell ref="M35:N35"/>
    <mergeCell ref="O35:P35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O37:P37"/>
    <mergeCell ref="A40:B40"/>
    <mergeCell ref="C40:D40"/>
    <mergeCell ref="E40:J40"/>
    <mergeCell ref="K40:L40"/>
    <mergeCell ref="M40:N40"/>
    <mergeCell ref="O40:P40"/>
    <mergeCell ref="A39:B39"/>
    <mergeCell ref="C39:D39"/>
    <mergeCell ref="E39:J39"/>
    <mergeCell ref="K39:L39"/>
    <mergeCell ref="M39:N39"/>
    <mergeCell ref="O39:P39"/>
    <mergeCell ref="A42:B42"/>
    <mergeCell ref="C42:D42"/>
    <mergeCell ref="E42:J42"/>
    <mergeCell ref="K42:L42"/>
    <mergeCell ref="M42:N42"/>
    <mergeCell ref="O42:P42"/>
    <mergeCell ref="A41:B41"/>
    <mergeCell ref="C41:D41"/>
    <mergeCell ref="E41:J41"/>
    <mergeCell ref="K41:L41"/>
    <mergeCell ref="M41:N41"/>
    <mergeCell ref="O41:P41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3:P43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5:P45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7:P4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S50"/>
  <sheetViews>
    <sheetView zoomScale="90" zoomScaleNormal="90" workbookViewId="0">
      <selection activeCell="S1" sqref="S1:S1048576"/>
    </sheetView>
  </sheetViews>
  <sheetFormatPr defaultRowHeight="15" x14ac:dyDescent="0.25"/>
  <cols>
    <col min="9" max="9" width="11" bestFit="1" customWidth="1"/>
    <col min="18" max="18" width="11.7109375" customWidth="1"/>
    <col min="19" max="19" width="9.7109375" style="24" bestFit="1" customWidth="1"/>
  </cols>
  <sheetData>
    <row r="1" spans="1:19" ht="24" thickBot="1" x14ac:dyDescent="0.4">
      <c r="A1" s="87" t="s">
        <v>32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9" ht="18.75" x14ac:dyDescent="0.3">
      <c r="A2" s="88" t="s">
        <v>7</v>
      </c>
      <c r="B2" s="89"/>
      <c r="C2" s="89"/>
      <c r="D2" s="89"/>
      <c r="E2" s="89"/>
      <c r="F2" s="89"/>
      <c r="G2" s="90"/>
      <c r="H2" s="88" t="s">
        <v>17</v>
      </c>
      <c r="I2" s="89"/>
      <c r="J2" s="89"/>
      <c r="K2" s="89"/>
      <c r="L2" s="89"/>
      <c r="M2" s="89"/>
      <c r="N2" s="89"/>
      <c r="O2" s="89"/>
      <c r="P2" s="9"/>
      <c r="Q2" s="14">
        <f>MAX(Q8:Q50)+8000</f>
        <v>8000</v>
      </c>
      <c r="R2" s="11"/>
      <c r="S2" s="25">
        <f>MAX(S8:S50)</f>
        <v>0</v>
      </c>
    </row>
    <row r="3" spans="1:19" x14ac:dyDescent="0.25">
      <c r="A3" s="1" t="s">
        <v>8</v>
      </c>
      <c r="B3" s="82" t="s">
        <v>31</v>
      </c>
      <c r="C3" s="82"/>
      <c r="D3" s="82"/>
      <c r="E3" s="4" t="s">
        <v>11</v>
      </c>
      <c r="F3" s="82" t="s">
        <v>34</v>
      </c>
      <c r="G3" s="83"/>
      <c r="H3" s="91" t="s">
        <v>18</v>
      </c>
      <c r="I3" s="92"/>
      <c r="J3" s="21">
        <v>8000</v>
      </c>
      <c r="K3" s="22" t="s">
        <v>16</v>
      </c>
      <c r="L3" s="92" t="s">
        <v>20</v>
      </c>
      <c r="M3" s="92"/>
      <c r="N3" s="82"/>
      <c r="O3" s="82"/>
      <c r="P3" s="10"/>
    </row>
    <row r="4" spans="1:19" x14ac:dyDescent="0.25">
      <c r="A4" s="1" t="s">
        <v>125</v>
      </c>
      <c r="B4" s="82" t="s">
        <v>33</v>
      </c>
      <c r="C4" s="82"/>
      <c r="D4" s="82"/>
      <c r="E4" s="4" t="s">
        <v>22</v>
      </c>
      <c r="F4" s="82">
        <v>2010</v>
      </c>
      <c r="G4" s="83"/>
      <c r="H4" s="91" t="s">
        <v>19</v>
      </c>
      <c r="I4" s="92"/>
      <c r="J4" s="82"/>
      <c r="K4" s="82"/>
      <c r="L4" s="92" t="s">
        <v>27</v>
      </c>
      <c r="M4" s="92"/>
      <c r="N4" s="82"/>
      <c r="O4" s="82"/>
      <c r="P4" s="10"/>
    </row>
    <row r="5" spans="1:19" ht="15.75" thickBot="1" x14ac:dyDescent="0.3">
      <c r="A5" s="3"/>
      <c r="B5" s="74"/>
      <c r="C5" s="74"/>
      <c r="D5" s="74"/>
      <c r="E5" s="8" t="s">
        <v>92</v>
      </c>
      <c r="F5" s="74" t="s">
        <v>118</v>
      </c>
      <c r="G5" s="81"/>
      <c r="H5" s="104"/>
      <c r="I5" s="97"/>
      <c r="J5" s="74"/>
      <c r="K5" s="74"/>
      <c r="L5" s="97" t="s">
        <v>28</v>
      </c>
      <c r="M5" s="97"/>
      <c r="N5" s="74"/>
      <c r="O5" s="74"/>
      <c r="P5" s="6"/>
      <c r="R5" s="12" t="str">
        <f>LOOKUP(2,1/(1-ISBLANK(K:K)),K:K)</f>
        <v>Mileage:</v>
      </c>
    </row>
    <row r="6" spans="1:19" ht="9.9499999999999993" customHeight="1" x14ac:dyDescent="0.25"/>
    <row r="7" spans="1:19" s="7" customFormat="1" ht="30" customHeight="1" x14ac:dyDescent="0.25">
      <c r="A7" s="72" t="s">
        <v>12</v>
      </c>
      <c r="B7" s="73"/>
      <c r="C7" s="77" t="s">
        <v>24</v>
      </c>
      <c r="D7" s="78"/>
      <c r="E7" s="79" t="s">
        <v>25</v>
      </c>
      <c r="F7" s="80"/>
      <c r="G7" s="80"/>
      <c r="H7" s="80"/>
      <c r="I7" s="80"/>
      <c r="J7" s="80"/>
      <c r="K7" s="80" t="s">
        <v>13</v>
      </c>
      <c r="L7" s="80"/>
      <c r="M7" s="72" t="s">
        <v>14</v>
      </c>
      <c r="N7" s="73"/>
      <c r="O7" s="72" t="s">
        <v>26</v>
      </c>
      <c r="P7" s="73"/>
      <c r="S7" s="26"/>
    </row>
    <row r="8" spans="1:19" ht="20.100000000000001" customHeight="1" x14ac:dyDescent="0.25">
      <c r="A8" s="65"/>
      <c r="B8" s="66"/>
      <c r="C8" s="65"/>
      <c r="D8" s="66"/>
      <c r="E8" s="67"/>
      <c r="F8" s="67"/>
      <c r="G8" s="67"/>
      <c r="H8" s="67"/>
      <c r="I8" s="67"/>
      <c r="J8" s="67"/>
      <c r="K8" s="67"/>
      <c r="L8" s="67"/>
      <c r="M8" s="68"/>
      <c r="N8" s="69"/>
      <c r="O8" s="68"/>
      <c r="P8" s="69"/>
      <c r="Q8" s="13">
        <f>IF(C8="y",K8*1,0)</f>
        <v>0</v>
      </c>
      <c r="S8" s="27">
        <f>IF(C8="y",A8*1,0)</f>
        <v>0</v>
      </c>
    </row>
    <row r="9" spans="1:19" ht="20.100000000000001" customHeight="1" x14ac:dyDescent="0.25">
      <c r="A9" s="65"/>
      <c r="B9" s="66"/>
      <c r="C9" s="65"/>
      <c r="D9" s="66"/>
      <c r="E9" s="67"/>
      <c r="F9" s="67"/>
      <c r="G9" s="67"/>
      <c r="H9" s="67"/>
      <c r="I9" s="67"/>
      <c r="J9" s="67"/>
      <c r="K9" s="67"/>
      <c r="L9" s="67"/>
      <c r="M9" s="68"/>
      <c r="N9" s="69"/>
      <c r="O9" s="70"/>
      <c r="P9" s="71"/>
      <c r="Q9" s="13">
        <f t="shared" ref="Q9:Q50" si="0">IF(C9="y",K9*1,0)</f>
        <v>0</v>
      </c>
      <c r="S9" s="27">
        <f>IF(C9="y",A9*1,0)</f>
        <v>0</v>
      </c>
    </row>
    <row r="10" spans="1:19" ht="20.100000000000001" customHeight="1" x14ac:dyDescent="0.25">
      <c r="A10" s="65"/>
      <c r="B10" s="66"/>
      <c r="C10" s="65"/>
      <c r="D10" s="66"/>
      <c r="E10" s="67"/>
      <c r="F10" s="67"/>
      <c r="G10" s="67"/>
      <c r="H10" s="67"/>
      <c r="I10" s="67"/>
      <c r="J10" s="67"/>
      <c r="K10" s="67"/>
      <c r="L10" s="67"/>
      <c r="M10" s="68"/>
      <c r="N10" s="69"/>
      <c r="O10" s="70"/>
      <c r="P10" s="71"/>
      <c r="Q10" s="13">
        <f t="shared" si="0"/>
        <v>0</v>
      </c>
      <c r="S10" s="27">
        <f t="shared" ref="S10:S50" si="1">IF(C10="y",A10*1,0)</f>
        <v>0</v>
      </c>
    </row>
    <row r="11" spans="1:19" ht="20.100000000000001" customHeight="1" x14ac:dyDescent="0.25">
      <c r="A11" s="65"/>
      <c r="B11" s="66"/>
      <c r="C11" s="65"/>
      <c r="D11" s="66"/>
      <c r="E11" s="67"/>
      <c r="F11" s="67"/>
      <c r="G11" s="67"/>
      <c r="H11" s="67"/>
      <c r="I11" s="67"/>
      <c r="J11" s="67"/>
      <c r="K11" s="67"/>
      <c r="L11" s="67"/>
      <c r="M11" s="68"/>
      <c r="N11" s="69"/>
      <c r="O11" s="70"/>
      <c r="P11" s="71"/>
      <c r="Q11" s="13">
        <f t="shared" si="0"/>
        <v>0</v>
      </c>
      <c r="S11" s="27">
        <f t="shared" si="1"/>
        <v>0</v>
      </c>
    </row>
    <row r="12" spans="1:19" ht="20.100000000000001" customHeight="1" x14ac:dyDescent="0.25">
      <c r="A12" s="65"/>
      <c r="B12" s="66"/>
      <c r="C12" s="65"/>
      <c r="D12" s="66"/>
      <c r="E12" s="67"/>
      <c r="F12" s="67"/>
      <c r="G12" s="67"/>
      <c r="H12" s="67"/>
      <c r="I12" s="67"/>
      <c r="J12" s="67"/>
      <c r="K12" s="67"/>
      <c r="L12" s="67"/>
      <c r="M12" s="68"/>
      <c r="N12" s="69"/>
      <c r="O12" s="70"/>
      <c r="P12" s="71"/>
      <c r="Q12" s="13">
        <f t="shared" si="0"/>
        <v>0</v>
      </c>
      <c r="S12" s="27">
        <f t="shared" si="1"/>
        <v>0</v>
      </c>
    </row>
    <row r="13" spans="1:19" ht="20.100000000000001" customHeight="1" x14ac:dyDescent="0.25">
      <c r="A13" s="65"/>
      <c r="B13" s="66"/>
      <c r="C13" s="65"/>
      <c r="D13" s="66"/>
      <c r="E13" s="67"/>
      <c r="F13" s="67"/>
      <c r="G13" s="67"/>
      <c r="H13" s="67"/>
      <c r="I13" s="67"/>
      <c r="J13" s="67"/>
      <c r="K13" s="67"/>
      <c r="L13" s="67"/>
      <c r="M13" s="68"/>
      <c r="N13" s="69"/>
      <c r="O13" s="70"/>
      <c r="P13" s="71"/>
      <c r="Q13" s="13">
        <f t="shared" si="0"/>
        <v>0</v>
      </c>
      <c r="S13" s="27">
        <f t="shared" si="1"/>
        <v>0</v>
      </c>
    </row>
    <row r="14" spans="1:19" ht="20.100000000000001" customHeight="1" x14ac:dyDescent="0.25">
      <c r="A14" s="65"/>
      <c r="B14" s="66"/>
      <c r="C14" s="65"/>
      <c r="D14" s="66"/>
      <c r="E14" s="67"/>
      <c r="F14" s="67"/>
      <c r="G14" s="67"/>
      <c r="H14" s="67"/>
      <c r="I14" s="67"/>
      <c r="J14" s="67"/>
      <c r="K14" s="67"/>
      <c r="L14" s="67"/>
      <c r="M14" s="68"/>
      <c r="N14" s="69"/>
      <c r="O14" s="70"/>
      <c r="P14" s="71"/>
      <c r="Q14" s="13">
        <f t="shared" si="0"/>
        <v>0</v>
      </c>
      <c r="S14" s="27">
        <f t="shared" si="1"/>
        <v>0</v>
      </c>
    </row>
    <row r="15" spans="1:19" ht="20.100000000000001" customHeight="1" x14ac:dyDescent="0.25">
      <c r="A15" s="65"/>
      <c r="B15" s="66"/>
      <c r="C15" s="65"/>
      <c r="D15" s="66"/>
      <c r="E15" s="67"/>
      <c r="F15" s="67"/>
      <c r="G15" s="67"/>
      <c r="H15" s="67"/>
      <c r="I15" s="67"/>
      <c r="J15" s="67"/>
      <c r="K15" s="67"/>
      <c r="L15" s="67"/>
      <c r="M15" s="68"/>
      <c r="N15" s="69"/>
      <c r="O15" s="70"/>
      <c r="P15" s="71"/>
      <c r="Q15" s="13">
        <f t="shared" si="0"/>
        <v>0</v>
      </c>
      <c r="S15" s="27">
        <f t="shared" si="1"/>
        <v>0</v>
      </c>
    </row>
    <row r="16" spans="1:19" ht="20.100000000000001" customHeight="1" x14ac:dyDescent="0.25">
      <c r="A16" s="65"/>
      <c r="B16" s="66"/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69"/>
      <c r="O16" s="70"/>
      <c r="P16" s="71"/>
      <c r="Q16" s="13">
        <f t="shared" si="0"/>
        <v>0</v>
      </c>
      <c r="S16" s="27">
        <f t="shared" si="1"/>
        <v>0</v>
      </c>
    </row>
    <row r="17" spans="1:19" ht="20.100000000000001" customHeight="1" x14ac:dyDescent="0.25">
      <c r="A17" s="65"/>
      <c r="B17" s="66"/>
      <c r="C17" s="65"/>
      <c r="D17" s="66"/>
      <c r="E17" s="67"/>
      <c r="F17" s="67"/>
      <c r="G17" s="67"/>
      <c r="H17" s="67"/>
      <c r="I17" s="67"/>
      <c r="J17" s="67"/>
      <c r="K17" s="67"/>
      <c r="L17" s="67"/>
      <c r="M17" s="68"/>
      <c r="N17" s="69"/>
      <c r="O17" s="70"/>
      <c r="P17" s="71"/>
      <c r="Q17" s="13">
        <f t="shared" si="0"/>
        <v>0</v>
      </c>
      <c r="S17" s="27">
        <f t="shared" si="1"/>
        <v>0</v>
      </c>
    </row>
    <row r="18" spans="1:19" ht="20.100000000000001" customHeight="1" x14ac:dyDescent="0.25">
      <c r="A18" s="65"/>
      <c r="B18" s="66"/>
      <c r="C18" s="65"/>
      <c r="D18" s="66"/>
      <c r="E18" s="67"/>
      <c r="F18" s="67"/>
      <c r="G18" s="67"/>
      <c r="H18" s="67"/>
      <c r="I18" s="67"/>
      <c r="J18" s="67"/>
      <c r="K18" s="67"/>
      <c r="L18" s="67"/>
      <c r="M18" s="68"/>
      <c r="N18" s="69"/>
      <c r="O18" s="70"/>
      <c r="P18" s="71"/>
      <c r="Q18" s="13">
        <f t="shared" si="0"/>
        <v>0</v>
      </c>
      <c r="S18" s="27">
        <f t="shared" si="1"/>
        <v>0</v>
      </c>
    </row>
    <row r="19" spans="1:19" ht="20.100000000000001" customHeight="1" x14ac:dyDescent="0.25">
      <c r="A19" s="65"/>
      <c r="B19" s="66"/>
      <c r="C19" s="65"/>
      <c r="D19" s="66"/>
      <c r="E19" s="67"/>
      <c r="F19" s="67"/>
      <c r="G19" s="67"/>
      <c r="H19" s="67"/>
      <c r="I19" s="67"/>
      <c r="J19" s="67"/>
      <c r="K19" s="67"/>
      <c r="L19" s="67"/>
      <c r="M19" s="68"/>
      <c r="N19" s="69"/>
      <c r="O19" s="70"/>
      <c r="P19" s="71"/>
      <c r="Q19" s="13">
        <f t="shared" si="0"/>
        <v>0</v>
      </c>
      <c r="S19" s="27">
        <f t="shared" si="1"/>
        <v>0</v>
      </c>
    </row>
    <row r="20" spans="1:19" ht="20.100000000000001" customHeight="1" x14ac:dyDescent="0.25">
      <c r="A20" s="65"/>
      <c r="B20" s="66"/>
      <c r="C20" s="65"/>
      <c r="D20" s="66"/>
      <c r="E20" s="67"/>
      <c r="F20" s="67"/>
      <c r="G20" s="67"/>
      <c r="H20" s="67"/>
      <c r="I20" s="67"/>
      <c r="J20" s="67"/>
      <c r="K20" s="67"/>
      <c r="L20" s="67"/>
      <c r="M20" s="68"/>
      <c r="N20" s="69"/>
      <c r="O20" s="70"/>
      <c r="P20" s="71"/>
      <c r="Q20" s="13">
        <f t="shared" si="0"/>
        <v>0</v>
      </c>
      <c r="S20" s="27">
        <f t="shared" si="1"/>
        <v>0</v>
      </c>
    </row>
    <row r="21" spans="1:19" ht="20.100000000000001" customHeight="1" x14ac:dyDescent="0.25">
      <c r="A21" s="65"/>
      <c r="B21" s="66"/>
      <c r="C21" s="65"/>
      <c r="D21" s="66"/>
      <c r="E21" s="67"/>
      <c r="F21" s="67"/>
      <c r="G21" s="67"/>
      <c r="H21" s="67"/>
      <c r="I21" s="67"/>
      <c r="J21" s="67"/>
      <c r="K21" s="67"/>
      <c r="L21" s="67"/>
      <c r="M21" s="68"/>
      <c r="N21" s="69"/>
      <c r="O21" s="70"/>
      <c r="P21" s="71"/>
      <c r="Q21" s="13">
        <f t="shared" si="0"/>
        <v>0</v>
      </c>
      <c r="S21" s="27">
        <f t="shared" si="1"/>
        <v>0</v>
      </c>
    </row>
    <row r="22" spans="1:19" ht="20.100000000000001" customHeight="1" x14ac:dyDescent="0.25">
      <c r="A22" s="65"/>
      <c r="B22" s="66"/>
      <c r="C22" s="65"/>
      <c r="D22" s="66"/>
      <c r="E22" s="67"/>
      <c r="F22" s="67"/>
      <c r="G22" s="67"/>
      <c r="H22" s="67"/>
      <c r="I22" s="67"/>
      <c r="J22" s="67"/>
      <c r="K22" s="67"/>
      <c r="L22" s="67"/>
      <c r="M22" s="68"/>
      <c r="N22" s="69"/>
      <c r="O22" s="70"/>
      <c r="P22" s="71"/>
      <c r="Q22" s="13">
        <f t="shared" si="0"/>
        <v>0</v>
      </c>
      <c r="S22" s="27">
        <f t="shared" si="1"/>
        <v>0</v>
      </c>
    </row>
    <row r="23" spans="1:19" ht="20.100000000000001" customHeight="1" x14ac:dyDescent="0.25">
      <c r="A23" s="65"/>
      <c r="B23" s="66"/>
      <c r="C23" s="65"/>
      <c r="D23" s="66"/>
      <c r="E23" s="67"/>
      <c r="F23" s="67"/>
      <c r="G23" s="67"/>
      <c r="H23" s="67"/>
      <c r="I23" s="67"/>
      <c r="J23" s="67"/>
      <c r="K23" s="67"/>
      <c r="L23" s="67"/>
      <c r="M23" s="68"/>
      <c r="N23" s="69"/>
      <c r="O23" s="70"/>
      <c r="P23" s="71"/>
      <c r="Q23" s="13">
        <f t="shared" si="0"/>
        <v>0</v>
      </c>
      <c r="S23" s="27">
        <f t="shared" si="1"/>
        <v>0</v>
      </c>
    </row>
    <row r="24" spans="1:19" ht="20.100000000000001" customHeight="1" x14ac:dyDescent="0.25">
      <c r="A24" s="65"/>
      <c r="B24" s="66"/>
      <c r="C24" s="65"/>
      <c r="D24" s="66"/>
      <c r="E24" s="67"/>
      <c r="F24" s="67"/>
      <c r="G24" s="67"/>
      <c r="H24" s="67"/>
      <c r="I24" s="67"/>
      <c r="J24" s="67"/>
      <c r="K24" s="67"/>
      <c r="L24" s="67"/>
      <c r="M24" s="68"/>
      <c r="N24" s="69"/>
      <c r="O24" s="70"/>
      <c r="P24" s="71"/>
      <c r="Q24" s="13">
        <f t="shared" si="0"/>
        <v>0</v>
      </c>
      <c r="S24" s="27">
        <f t="shared" si="1"/>
        <v>0</v>
      </c>
    </row>
    <row r="25" spans="1:19" ht="20.100000000000001" customHeight="1" x14ac:dyDescent="0.25">
      <c r="A25" s="65"/>
      <c r="B25" s="66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8"/>
      <c r="N25" s="69"/>
      <c r="O25" s="70"/>
      <c r="P25" s="71"/>
      <c r="Q25" s="13">
        <f t="shared" si="0"/>
        <v>0</v>
      </c>
      <c r="S25" s="27">
        <f t="shared" si="1"/>
        <v>0</v>
      </c>
    </row>
    <row r="26" spans="1:19" ht="20.100000000000001" customHeight="1" x14ac:dyDescent="0.25">
      <c r="A26" s="65"/>
      <c r="B26" s="66"/>
      <c r="C26" s="65"/>
      <c r="D26" s="66"/>
      <c r="E26" s="67"/>
      <c r="F26" s="67"/>
      <c r="G26" s="67"/>
      <c r="H26" s="67"/>
      <c r="I26" s="67"/>
      <c r="J26" s="67"/>
      <c r="K26" s="67"/>
      <c r="L26" s="67"/>
      <c r="M26" s="68"/>
      <c r="N26" s="69"/>
      <c r="O26" s="70"/>
      <c r="P26" s="71"/>
      <c r="Q26" s="13">
        <f t="shared" si="0"/>
        <v>0</v>
      </c>
      <c r="S26" s="27">
        <f t="shared" si="1"/>
        <v>0</v>
      </c>
    </row>
    <row r="27" spans="1:19" ht="20.100000000000001" customHeight="1" x14ac:dyDescent="0.25">
      <c r="A27" s="65"/>
      <c r="B27" s="66"/>
      <c r="C27" s="65"/>
      <c r="D27" s="66"/>
      <c r="E27" s="67"/>
      <c r="F27" s="67"/>
      <c r="G27" s="67"/>
      <c r="H27" s="67"/>
      <c r="I27" s="67"/>
      <c r="J27" s="67"/>
      <c r="K27" s="67"/>
      <c r="L27" s="67"/>
      <c r="M27" s="68"/>
      <c r="N27" s="69"/>
      <c r="O27" s="70"/>
      <c r="P27" s="71"/>
      <c r="Q27" s="13">
        <f t="shared" si="0"/>
        <v>0</v>
      </c>
      <c r="S27" s="27">
        <f t="shared" si="1"/>
        <v>0</v>
      </c>
    </row>
    <row r="28" spans="1:19" ht="20.100000000000001" customHeight="1" x14ac:dyDescent="0.25">
      <c r="A28" s="65"/>
      <c r="B28" s="66"/>
      <c r="C28" s="65"/>
      <c r="D28" s="66"/>
      <c r="E28" s="67"/>
      <c r="F28" s="67"/>
      <c r="G28" s="67"/>
      <c r="H28" s="67"/>
      <c r="I28" s="67"/>
      <c r="J28" s="67"/>
      <c r="K28" s="67"/>
      <c r="L28" s="67"/>
      <c r="M28" s="68"/>
      <c r="N28" s="69"/>
      <c r="O28" s="70"/>
      <c r="P28" s="71"/>
      <c r="Q28" s="13">
        <f t="shared" si="0"/>
        <v>0</v>
      </c>
      <c r="S28" s="27">
        <f t="shared" si="1"/>
        <v>0</v>
      </c>
    </row>
    <row r="29" spans="1:19" ht="20.100000000000001" customHeight="1" x14ac:dyDescent="0.25">
      <c r="A29" s="65"/>
      <c r="B29" s="66"/>
      <c r="C29" s="65"/>
      <c r="D29" s="66"/>
      <c r="E29" s="67"/>
      <c r="F29" s="67"/>
      <c r="G29" s="67"/>
      <c r="H29" s="67"/>
      <c r="I29" s="67"/>
      <c r="J29" s="67"/>
      <c r="K29" s="67"/>
      <c r="L29" s="67"/>
      <c r="M29" s="68"/>
      <c r="N29" s="69"/>
      <c r="O29" s="70"/>
      <c r="P29" s="71"/>
      <c r="Q29" s="13">
        <f t="shared" si="0"/>
        <v>0</v>
      </c>
      <c r="S29" s="27">
        <f t="shared" si="1"/>
        <v>0</v>
      </c>
    </row>
    <row r="30" spans="1:19" ht="20.100000000000001" customHeight="1" x14ac:dyDescent="0.25">
      <c r="A30" s="65"/>
      <c r="B30" s="66"/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8"/>
      <c r="N30" s="69"/>
      <c r="O30" s="70"/>
      <c r="P30" s="71"/>
      <c r="Q30" s="13">
        <f t="shared" si="0"/>
        <v>0</v>
      </c>
      <c r="S30" s="27">
        <f t="shared" si="1"/>
        <v>0</v>
      </c>
    </row>
    <row r="31" spans="1:19" ht="20.100000000000001" customHeight="1" x14ac:dyDescent="0.25">
      <c r="A31" s="65"/>
      <c r="B31" s="66"/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8"/>
      <c r="N31" s="69"/>
      <c r="O31" s="70"/>
      <c r="P31" s="71"/>
      <c r="Q31" s="13">
        <f t="shared" si="0"/>
        <v>0</v>
      </c>
      <c r="S31" s="27">
        <f t="shared" si="1"/>
        <v>0</v>
      </c>
    </row>
    <row r="32" spans="1:19" ht="20.100000000000001" customHeight="1" x14ac:dyDescent="0.25">
      <c r="A32" s="65"/>
      <c r="B32" s="66"/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8"/>
      <c r="N32" s="69"/>
      <c r="O32" s="70"/>
      <c r="P32" s="71"/>
      <c r="Q32" s="13">
        <f t="shared" si="0"/>
        <v>0</v>
      </c>
      <c r="S32" s="27">
        <f t="shared" si="1"/>
        <v>0</v>
      </c>
    </row>
    <row r="33" spans="1:19" ht="20.100000000000001" customHeight="1" x14ac:dyDescent="0.25">
      <c r="A33" s="65"/>
      <c r="B33" s="66"/>
      <c r="C33" s="65"/>
      <c r="D33" s="66"/>
      <c r="E33" s="67"/>
      <c r="F33" s="67"/>
      <c r="G33" s="67"/>
      <c r="H33" s="67"/>
      <c r="I33" s="67"/>
      <c r="J33" s="67"/>
      <c r="K33" s="67"/>
      <c r="L33" s="67"/>
      <c r="M33" s="68"/>
      <c r="N33" s="69"/>
      <c r="O33" s="70"/>
      <c r="P33" s="71"/>
      <c r="Q33" s="13">
        <f t="shared" si="0"/>
        <v>0</v>
      </c>
      <c r="S33" s="27">
        <f t="shared" si="1"/>
        <v>0</v>
      </c>
    </row>
    <row r="34" spans="1:19" ht="20.100000000000001" customHeight="1" x14ac:dyDescent="0.25">
      <c r="A34" s="65"/>
      <c r="B34" s="66"/>
      <c r="C34" s="65"/>
      <c r="D34" s="66"/>
      <c r="E34" s="67"/>
      <c r="F34" s="67"/>
      <c r="G34" s="67"/>
      <c r="H34" s="67"/>
      <c r="I34" s="67"/>
      <c r="J34" s="67"/>
      <c r="K34" s="67"/>
      <c r="L34" s="67"/>
      <c r="M34" s="68"/>
      <c r="N34" s="69"/>
      <c r="O34" s="70"/>
      <c r="P34" s="71"/>
      <c r="Q34" s="13">
        <f t="shared" si="0"/>
        <v>0</v>
      </c>
      <c r="S34" s="27">
        <f t="shared" si="1"/>
        <v>0</v>
      </c>
    </row>
    <row r="35" spans="1:19" ht="20.100000000000001" customHeight="1" x14ac:dyDescent="0.25">
      <c r="A35" s="65"/>
      <c r="B35" s="66"/>
      <c r="C35" s="65"/>
      <c r="D35" s="66"/>
      <c r="E35" s="67"/>
      <c r="F35" s="67"/>
      <c r="G35" s="67"/>
      <c r="H35" s="67"/>
      <c r="I35" s="67"/>
      <c r="J35" s="67"/>
      <c r="K35" s="67"/>
      <c r="L35" s="67"/>
      <c r="M35" s="68"/>
      <c r="N35" s="69"/>
      <c r="O35" s="70"/>
      <c r="P35" s="71"/>
      <c r="Q35" s="13">
        <f t="shared" si="0"/>
        <v>0</v>
      </c>
      <c r="S35" s="27">
        <f t="shared" si="1"/>
        <v>0</v>
      </c>
    </row>
    <row r="36" spans="1:19" ht="20.100000000000001" customHeight="1" x14ac:dyDescent="0.25">
      <c r="A36" s="65"/>
      <c r="B36" s="66"/>
      <c r="C36" s="65"/>
      <c r="D36" s="66"/>
      <c r="E36" s="67"/>
      <c r="F36" s="67"/>
      <c r="G36" s="67"/>
      <c r="H36" s="67"/>
      <c r="I36" s="67"/>
      <c r="J36" s="67"/>
      <c r="K36" s="67"/>
      <c r="L36" s="67"/>
      <c r="M36" s="68"/>
      <c r="N36" s="69"/>
      <c r="O36" s="70"/>
      <c r="P36" s="71"/>
      <c r="Q36" s="13">
        <f t="shared" si="0"/>
        <v>0</v>
      </c>
      <c r="S36" s="27">
        <f t="shared" si="1"/>
        <v>0</v>
      </c>
    </row>
    <row r="37" spans="1:19" ht="20.100000000000001" customHeight="1" x14ac:dyDescent="0.25">
      <c r="A37" s="65"/>
      <c r="B37" s="66"/>
      <c r="C37" s="65"/>
      <c r="D37" s="66"/>
      <c r="E37" s="67"/>
      <c r="F37" s="67"/>
      <c r="G37" s="67"/>
      <c r="H37" s="67"/>
      <c r="I37" s="67"/>
      <c r="J37" s="67"/>
      <c r="K37" s="67"/>
      <c r="L37" s="67"/>
      <c r="M37" s="68"/>
      <c r="N37" s="69"/>
      <c r="O37" s="70"/>
      <c r="P37" s="71"/>
      <c r="Q37" s="13">
        <f t="shared" si="0"/>
        <v>0</v>
      </c>
      <c r="S37" s="27">
        <f t="shared" si="1"/>
        <v>0</v>
      </c>
    </row>
    <row r="38" spans="1:19" ht="20.100000000000001" customHeight="1" x14ac:dyDescent="0.25">
      <c r="A38" s="65"/>
      <c r="B38" s="66"/>
      <c r="C38" s="65"/>
      <c r="D38" s="66"/>
      <c r="E38" s="67"/>
      <c r="F38" s="67"/>
      <c r="G38" s="67"/>
      <c r="H38" s="67"/>
      <c r="I38" s="67"/>
      <c r="J38" s="67"/>
      <c r="K38" s="67"/>
      <c r="L38" s="67"/>
      <c r="M38" s="68"/>
      <c r="N38" s="69"/>
      <c r="O38" s="70"/>
      <c r="P38" s="71"/>
      <c r="Q38" s="13">
        <f t="shared" si="0"/>
        <v>0</v>
      </c>
      <c r="S38" s="27">
        <f t="shared" si="1"/>
        <v>0</v>
      </c>
    </row>
    <row r="39" spans="1:19" ht="20.100000000000001" customHeight="1" x14ac:dyDescent="0.25">
      <c r="A39" s="65"/>
      <c r="B39" s="66"/>
      <c r="C39" s="65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69"/>
      <c r="O39" s="70"/>
      <c r="P39" s="71"/>
      <c r="Q39" s="13">
        <f t="shared" si="0"/>
        <v>0</v>
      </c>
      <c r="S39" s="27">
        <f t="shared" si="1"/>
        <v>0</v>
      </c>
    </row>
    <row r="40" spans="1:19" ht="20.100000000000001" customHeight="1" x14ac:dyDescent="0.25">
      <c r="A40" s="65"/>
      <c r="B40" s="66"/>
      <c r="C40" s="65"/>
      <c r="D40" s="66"/>
      <c r="E40" s="67"/>
      <c r="F40" s="67"/>
      <c r="G40" s="67"/>
      <c r="H40" s="67"/>
      <c r="I40" s="67"/>
      <c r="J40" s="67"/>
      <c r="K40" s="67"/>
      <c r="L40" s="67"/>
      <c r="M40" s="68"/>
      <c r="N40" s="69"/>
      <c r="O40" s="70"/>
      <c r="P40" s="71"/>
      <c r="Q40" s="13">
        <f t="shared" si="0"/>
        <v>0</v>
      </c>
      <c r="S40" s="27">
        <f t="shared" si="1"/>
        <v>0</v>
      </c>
    </row>
    <row r="41" spans="1:19" ht="20.100000000000001" customHeight="1" x14ac:dyDescent="0.25">
      <c r="A41" s="65"/>
      <c r="B41" s="66"/>
      <c r="C41" s="65"/>
      <c r="D41" s="66"/>
      <c r="E41" s="67"/>
      <c r="F41" s="67"/>
      <c r="G41" s="67"/>
      <c r="H41" s="67"/>
      <c r="I41" s="67"/>
      <c r="J41" s="67"/>
      <c r="K41" s="67"/>
      <c r="L41" s="67"/>
      <c r="M41" s="68"/>
      <c r="N41" s="69"/>
      <c r="O41" s="70"/>
      <c r="P41" s="71"/>
      <c r="Q41" s="13">
        <f t="shared" si="0"/>
        <v>0</v>
      </c>
      <c r="S41" s="27">
        <f t="shared" si="1"/>
        <v>0</v>
      </c>
    </row>
    <row r="42" spans="1:19" ht="20.100000000000001" customHeight="1" x14ac:dyDescent="0.25">
      <c r="A42" s="65"/>
      <c r="B42" s="66"/>
      <c r="C42" s="65"/>
      <c r="D42" s="66"/>
      <c r="E42" s="67"/>
      <c r="F42" s="67"/>
      <c r="G42" s="67"/>
      <c r="H42" s="67"/>
      <c r="I42" s="67"/>
      <c r="J42" s="67"/>
      <c r="K42" s="67"/>
      <c r="L42" s="67"/>
      <c r="M42" s="68"/>
      <c r="N42" s="69"/>
      <c r="O42" s="70"/>
      <c r="P42" s="71"/>
      <c r="Q42" s="13">
        <f t="shared" si="0"/>
        <v>0</v>
      </c>
      <c r="S42" s="27">
        <f t="shared" si="1"/>
        <v>0</v>
      </c>
    </row>
    <row r="43" spans="1:19" ht="20.100000000000001" customHeight="1" x14ac:dyDescent="0.25">
      <c r="A43" s="65"/>
      <c r="B43" s="66"/>
      <c r="C43" s="65"/>
      <c r="D43" s="66"/>
      <c r="E43" s="67"/>
      <c r="F43" s="67"/>
      <c r="G43" s="67"/>
      <c r="H43" s="67"/>
      <c r="I43" s="67"/>
      <c r="J43" s="67"/>
      <c r="K43" s="67"/>
      <c r="L43" s="67"/>
      <c r="M43" s="68"/>
      <c r="N43" s="69"/>
      <c r="O43" s="70"/>
      <c r="P43" s="71"/>
      <c r="Q43" s="13">
        <f t="shared" si="0"/>
        <v>0</v>
      </c>
      <c r="S43" s="27">
        <f t="shared" si="1"/>
        <v>0</v>
      </c>
    </row>
    <row r="44" spans="1:19" ht="20.100000000000001" customHeight="1" x14ac:dyDescent="0.25">
      <c r="A44" s="65"/>
      <c r="B44" s="66"/>
      <c r="C44" s="65"/>
      <c r="D44" s="66"/>
      <c r="E44" s="67"/>
      <c r="F44" s="67"/>
      <c r="G44" s="67"/>
      <c r="H44" s="67"/>
      <c r="I44" s="67"/>
      <c r="J44" s="67"/>
      <c r="K44" s="67"/>
      <c r="L44" s="67"/>
      <c r="M44" s="68"/>
      <c r="N44" s="69"/>
      <c r="O44" s="70"/>
      <c r="P44" s="71"/>
      <c r="Q44" s="13">
        <f t="shared" si="0"/>
        <v>0</v>
      </c>
      <c r="S44" s="27">
        <f t="shared" si="1"/>
        <v>0</v>
      </c>
    </row>
    <row r="45" spans="1:19" ht="20.100000000000001" customHeight="1" x14ac:dyDescent="0.25">
      <c r="A45" s="65"/>
      <c r="B45" s="66"/>
      <c r="C45" s="65"/>
      <c r="D45" s="66"/>
      <c r="E45" s="67"/>
      <c r="F45" s="67"/>
      <c r="G45" s="67"/>
      <c r="H45" s="67"/>
      <c r="I45" s="67"/>
      <c r="J45" s="67"/>
      <c r="K45" s="67"/>
      <c r="L45" s="67"/>
      <c r="M45" s="68"/>
      <c r="N45" s="69"/>
      <c r="O45" s="70"/>
      <c r="P45" s="71"/>
      <c r="Q45" s="13">
        <f t="shared" si="0"/>
        <v>0</v>
      </c>
      <c r="S45" s="27">
        <f t="shared" si="1"/>
        <v>0</v>
      </c>
    </row>
    <row r="46" spans="1:19" ht="20.100000000000001" customHeight="1" x14ac:dyDescent="0.25">
      <c r="A46" s="65"/>
      <c r="B46" s="66"/>
      <c r="C46" s="65"/>
      <c r="D46" s="66"/>
      <c r="E46" s="67"/>
      <c r="F46" s="67"/>
      <c r="G46" s="67"/>
      <c r="H46" s="67"/>
      <c r="I46" s="67"/>
      <c r="J46" s="67"/>
      <c r="K46" s="67"/>
      <c r="L46" s="67"/>
      <c r="M46" s="68"/>
      <c r="N46" s="69"/>
      <c r="O46" s="70"/>
      <c r="P46" s="71"/>
      <c r="Q46" s="13">
        <f t="shared" si="0"/>
        <v>0</v>
      </c>
      <c r="S46" s="27">
        <f t="shared" si="1"/>
        <v>0</v>
      </c>
    </row>
    <row r="47" spans="1:19" ht="20.100000000000001" customHeight="1" x14ac:dyDescent="0.25">
      <c r="A47" s="65"/>
      <c r="B47" s="66"/>
      <c r="C47" s="65"/>
      <c r="D47" s="66"/>
      <c r="E47" s="67"/>
      <c r="F47" s="67"/>
      <c r="G47" s="67"/>
      <c r="H47" s="67"/>
      <c r="I47" s="67"/>
      <c r="J47" s="67"/>
      <c r="K47" s="67"/>
      <c r="L47" s="67"/>
      <c r="M47" s="68"/>
      <c r="N47" s="69"/>
      <c r="O47" s="70"/>
      <c r="P47" s="71"/>
      <c r="Q47" s="13">
        <f t="shared" si="0"/>
        <v>0</v>
      </c>
      <c r="S47" s="27">
        <f t="shared" si="1"/>
        <v>0</v>
      </c>
    </row>
    <row r="48" spans="1:19" ht="20.100000000000001" customHeight="1" x14ac:dyDescent="0.25">
      <c r="A48" s="65"/>
      <c r="B48" s="66"/>
      <c r="C48" s="65"/>
      <c r="D48" s="66"/>
      <c r="E48" s="67"/>
      <c r="F48" s="67"/>
      <c r="G48" s="67"/>
      <c r="H48" s="67"/>
      <c r="I48" s="67"/>
      <c r="J48" s="67"/>
      <c r="K48" s="67"/>
      <c r="L48" s="67"/>
      <c r="M48" s="68"/>
      <c r="N48" s="69"/>
      <c r="O48" s="70"/>
      <c r="P48" s="71"/>
      <c r="Q48" s="13">
        <f t="shared" si="0"/>
        <v>0</v>
      </c>
      <c r="S48" s="27">
        <f t="shared" si="1"/>
        <v>0</v>
      </c>
    </row>
    <row r="49" spans="1:19" ht="20.100000000000001" customHeight="1" x14ac:dyDescent="0.25">
      <c r="A49" s="65"/>
      <c r="B49" s="66"/>
      <c r="C49" s="65"/>
      <c r="D49" s="66"/>
      <c r="E49" s="67"/>
      <c r="F49" s="67"/>
      <c r="G49" s="67"/>
      <c r="H49" s="67"/>
      <c r="I49" s="67"/>
      <c r="J49" s="67"/>
      <c r="K49" s="67"/>
      <c r="L49" s="67"/>
      <c r="M49" s="68"/>
      <c r="N49" s="69"/>
      <c r="O49" s="70"/>
      <c r="P49" s="71"/>
      <c r="Q49" s="13">
        <f t="shared" si="0"/>
        <v>0</v>
      </c>
      <c r="S49" s="27">
        <f t="shared" si="1"/>
        <v>0</v>
      </c>
    </row>
    <row r="50" spans="1:19" ht="20.100000000000001" customHeight="1" x14ac:dyDescent="0.25">
      <c r="A50" s="65"/>
      <c r="B50" s="66"/>
      <c r="C50" s="65"/>
      <c r="D50" s="66"/>
      <c r="E50" s="67"/>
      <c r="F50" s="67"/>
      <c r="G50" s="67"/>
      <c r="H50" s="67"/>
      <c r="I50" s="67"/>
      <c r="J50" s="67"/>
      <c r="K50" s="67"/>
      <c r="L50" s="67"/>
      <c r="M50" s="68"/>
      <c r="N50" s="69"/>
      <c r="O50" s="67"/>
      <c r="P50" s="67"/>
      <c r="Q50" s="13">
        <f t="shared" si="0"/>
        <v>0</v>
      </c>
      <c r="S50" s="27">
        <f t="shared" si="1"/>
        <v>0</v>
      </c>
    </row>
  </sheetData>
  <mergeCells count="284">
    <mergeCell ref="B4:D4"/>
    <mergeCell ref="F4:G4"/>
    <mergeCell ref="H4:I4"/>
    <mergeCell ref="J4:K4"/>
    <mergeCell ref="L4:M4"/>
    <mergeCell ref="N4:O4"/>
    <mergeCell ref="A1:O1"/>
    <mergeCell ref="A2:G2"/>
    <mergeCell ref="H2:O2"/>
    <mergeCell ref="B3:D3"/>
    <mergeCell ref="F3:G3"/>
    <mergeCell ref="H3:I3"/>
    <mergeCell ref="L3:M3"/>
    <mergeCell ref="N3:O3"/>
    <mergeCell ref="O7:P7"/>
    <mergeCell ref="A8:B8"/>
    <mergeCell ref="C8:D8"/>
    <mergeCell ref="E8:J8"/>
    <mergeCell ref="K8:L8"/>
    <mergeCell ref="M8:N8"/>
    <mergeCell ref="O8:P8"/>
    <mergeCell ref="B5:D5"/>
    <mergeCell ref="H5:I5"/>
    <mergeCell ref="J5:K5"/>
    <mergeCell ref="L5:M5"/>
    <mergeCell ref="N5:O5"/>
    <mergeCell ref="A7:B7"/>
    <mergeCell ref="C7:D7"/>
    <mergeCell ref="E7:J7"/>
    <mergeCell ref="K7:L7"/>
    <mergeCell ref="M7:N7"/>
    <mergeCell ref="F5:G5"/>
    <mergeCell ref="A10:B10"/>
    <mergeCell ref="C10:D10"/>
    <mergeCell ref="E10:J10"/>
    <mergeCell ref="K10:L10"/>
    <mergeCell ref="M10:N10"/>
    <mergeCell ref="O10:P10"/>
    <mergeCell ref="A9:B9"/>
    <mergeCell ref="C9:D9"/>
    <mergeCell ref="E9:J9"/>
    <mergeCell ref="K9:L9"/>
    <mergeCell ref="M9:N9"/>
    <mergeCell ref="O9:P9"/>
    <mergeCell ref="A12:B12"/>
    <mergeCell ref="C12:D12"/>
    <mergeCell ref="E12:J12"/>
    <mergeCell ref="K12:L12"/>
    <mergeCell ref="M12:N12"/>
    <mergeCell ref="O12:P12"/>
    <mergeCell ref="A11:B11"/>
    <mergeCell ref="C11:D11"/>
    <mergeCell ref="E11:J11"/>
    <mergeCell ref="K11:L11"/>
    <mergeCell ref="M11:N11"/>
    <mergeCell ref="O11:P11"/>
    <mergeCell ref="A14:B14"/>
    <mergeCell ref="C14:D14"/>
    <mergeCell ref="E14:J14"/>
    <mergeCell ref="K14:L14"/>
    <mergeCell ref="M14:N14"/>
    <mergeCell ref="O14:P14"/>
    <mergeCell ref="A13:B13"/>
    <mergeCell ref="C13:D13"/>
    <mergeCell ref="E13:J13"/>
    <mergeCell ref="K13:L13"/>
    <mergeCell ref="M13:N13"/>
    <mergeCell ref="O13:P13"/>
    <mergeCell ref="A16:B16"/>
    <mergeCell ref="C16:D16"/>
    <mergeCell ref="E16:J16"/>
    <mergeCell ref="K16:L16"/>
    <mergeCell ref="M16:N16"/>
    <mergeCell ref="O16:P16"/>
    <mergeCell ref="A15:B15"/>
    <mergeCell ref="C15:D15"/>
    <mergeCell ref="E15:J15"/>
    <mergeCell ref="K15:L15"/>
    <mergeCell ref="M15:N15"/>
    <mergeCell ref="O15:P15"/>
    <mergeCell ref="A18:B18"/>
    <mergeCell ref="C18:D18"/>
    <mergeCell ref="E18:J18"/>
    <mergeCell ref="K18:L18"/>
    <mergeCell ref="M18:N18"/>
    <mergeCell ref="O18:P18"/>
    <mergeCell ref="A17:B17"/>
    <mergeCell ref="C17:D17"/>
    <mergeCell ref="E17:J17"/>
    <mergeCell ref="K17:L17"/>
    <mergeCell ref="M17:N17"/>
    <mergeCell ref="O17:P17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O19:P19"/>
    <mergeCell ref="A22:B22"/>
    <mergeCell ref="C22:D22"/>
    <mergeCell ref="E22:J22"/>
    <mergeCell ref="K22:L22"/>
    <mergeCell ref="M22:N22"/>
    <mergeCell ref="O22:P22"/>
    <mergeCell ref="A21:B21"/>
    <mergeCell ref="C21:D21"/>
    <mergeCell ref="E21:J21"/>
    <mergeCell ref="K21:L21"/>
    <mergeCell ref="M21:N21"/>
    <mergeCell ref="O21:P21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O23:P23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5:P25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7:P27"/>
    <mergeCell ref="A30:B30"/>
    <mergeCell ref="C30:D30"/>
    <mergeCell ref="E30:J30"/>
    <mergeCell ref="K30:L30"/>
    <mergeCell ref="M30:N30"/>
    <mergeCell ref="O30:P30"/>
    <mergeCell ref="A29:B29"/>
    <mergeCell ref="C29:D29"/>
    <mergeCell ref="E29:J29"/>
    <mergeCell ref="K29:L29"/>
    <mergeCell ref="M29:N29"/>
    <mergeCell ref="O29:P29"/>
    <mergeCell ref="A32:B32"/>
    <mergeCell ref="C32:D32"/>
    <mergeCell ref="E32:J32"/>
    <mergeCell ref="K32:L32"/>
    <mergeCell ref="M32:N32"/>
    <mergeCell ref="O32:P32"/>
    <mergeCell ref="A31:B31"/>
    <mergeCell ref="C31:D31"/>
    <mergeCell ref="E31:J31"/>
    <mergeCell ref="K31:L31"/>
    <mergeCell ref="M31:N31"/>
    <mergeCell ref="O31:P31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3:P33"/>
    <mergeCell ref="A36:B36"/>
    <mergeCell ref="C36:D36"/>
    <mergeCell ref="E36:J36"/>
    <mergeCell ref="K36:L36"/>
    <mergeCell ref="M36:N36"/>
    <mergeCell ref="O36:P36"/>
    <mergeCell ref="A35:B35"/>
    <mergeCell ref="C35:D35"/>
    <mergeCell ref="E35:J35"/>
    <mergeCell ref="K35:L35"/>
    <mergeCell ref="M35:N35"/>
    <mergeCell ref="O35:P35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O37:P37"/>
    <mergeCell ref="A40:B40"/>
    <mergeCell ref="C40:D40"/>
    <mergeCell ref="E40:J40"/>
    <mergeCell ref="K40:L40"/>
    <mergeCell ref="M40:N40"/>
    <mergeCell ref="O40:P40"/>
    <mergeCell ref="A39:B39"/>
    <mergeCell ref="C39:D39"/>
    <mergeCell ref="E39:J39"/>
    <mergeCell ref="K39:L39"/>
    <mergeCell ref="M39:N39"/>
    <mergeCell ref="O39:P39"/>
    <mergeCell ref="A42:B42"/>
    <mergeCell ref="C42:D42"/>
    <mergeCell ref="E42:J42"/>
    <mergeCell ref="K42:L42"/>
    <mergeCell ref="M42:N42"/>
    <mergeCell ref="O42:P42"/>
    <mergeCell ref="A41:B41"/>
    <mergeCell ref="C41:D41"/>
    <mergeCell ref="E41:J41"/>
    <mergeCell ref="K41:L41"/>
    <mergeCell ref="M41:N41"/>
    <mergeCell ref="O41:P41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3:P43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5:P45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7:P4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S50"/>
  <sheetViews>
    <sheetView zoomScale="90" zoomScaleNormal="90" workbookViewId="0">
      <selection activeCell="S1" sqref="S1:S1048576"/>
    </sheetView>
  </sheetViews>
  <sheetFormatPr defaultRowHeight="15" x14ac:dyDescent="0.25"/>
  <cols>
    <col min="9" max="9" width="11" bestFit="1" customWidth="1"/>
    <col min="18" max="18" width="11.7109375" customWidth="1"/>
    <col min="19" max="19" width="9.7109375" style="24" bestFit="1" customWidth="1"/>
  </cols>
  <sheetData>
    <row r="1" spans="1:19" ht="24" thickBot="1" x14ac:dyDescent="0.4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9" ht="18.75" x14ac:dyDescent="0.3">
      <c r="A2" s="88" t="s">
        <v>7</v>
      </c>
      <c r="B2" s="89"/>
      <c r="C2" s="89"/>
      <c r="D2" s="89"/>
      <c r="E2" s="89"/>
      <c r="F2" s="89"/>
      <c r="G2" s="90"/>
      <c r="H2" s="88" t="s">
        <v>17</v>
      </c>
      <c r="I2" s="89"/>
      <c r="J2" s="89"/>
      <c r="K2" s="89"/>
      <c r="L2" s="89"/>
      <c r="M2" s="89"/>
      <c r="N2" s="89"/>
      <c r="O2" s="89"/>
      <c r="P2" s="9"/>
      <c r="Q2" s="14">
        <f>MAX(Q8:Q50)+250</f>
        <v>250</v>
      </c>
      <c r="R2" s="11"/>
      <c r="S2" s="25">
        <f>MAX(S8:S50)</f>
        <v>0</v>
      </c>
    </row>
    <row r="3" spans="1:19" x14ac:dyDescent="0.25">
      <c r="A3" s="1" t="s">
        <v>8</v>
      </c>
      <c r="B3" s="82" t="s">
        <v>36</v>
      </c>
      <c r="C3" s="82"/>
      <c r="D3" s="82"/>
      <c r="E3" s="4" t="s">
        <v>11</v>
      </c>
      <c r="F3" s="82">
        <v>6300</v>
      </c>
      <c r="G3" s="83"/>
      <c r="H3" s="91" t="s">
        <v>18</v>
      </c>
      <c r="I3" s="92"/>
      <c r="J3" s="21">
        <v>250</v>
      </c>
      <c r="K3" s="22" t="s">
        <v>37</v>
      </c>
      <c r="L3" s="92" t="s">
        <v>20</v>
      </c>
      <c r="M3" s="92"/>
      <c r="N3" s="82"/>
      <c r="O3" s="82"/>
      <c r="P3" s="10"/>
    </row>
    <row r="4" spans="1:19" x14ac:dyDescent="0.25">
      <c r="A4" s="1" t="s">
        <v>125</v>
      </c>
      <c r="B4" s="82"/>
      <c r="C4" s="82"/>
      <c r="D4" s="82"/>
      <c r="E4" s="4" t="s">
        <v>22</v>
      </c>
      <c r="F4" s="82"/>
      <c r="G4" s="83"/>
      <c r="H4" s="91" t="s">
        <v>38</v>
      </c>
      <c r="I4" s="92"/>
      <c r="J4" s="82"/>
      <c r="K4" s="82"/>
      <c r="L4" s="92" t="s">
        <v>27</v>
      </c>
      <c r="M4" s="92"/>
      <c r="N4" s="82"/>
      <c r="O4" s="82"/>
      <c r="P4" s="10"/>
    </row>
    <row r="5" spans="1:19" ht="15.75" thickBot="1" x14ac:dyDescent="0.3">
      <c r="A5" s="3"/>
      <c r="B5" s="74"/>
      <c r="C5" s="74"/>
      <c r="D5" s="74"/>
      <c r="E5" s="8" t="s">
        <v>92</v>
      </c>
      <c r="F5" s="74" t="s">
        <v>119</v>
      </c>
      <c r="G5" s="81"/>
      <c r="H5" s="104" t="s">
        <v>39</v>
      </c>
      <c r="I5" s="97"/>
      <c r="J5" s="74"/>
      <c r="K5" s="74"/>
      <c r="L5" s="97" t="s">
        <v>28</v>
      </c>
      <c r="M5" s="97"/>
      <c r="N5" s="74"/>
      <c r="O5" s="74"/>
      <c r="P5" s="6"/>
      <c r="R5" s="12" t="str">
        <f>LOOKUP(2,1/(1-ISBLANK(K:K)),K:K)</f>
        <v>Hours:</v>
      </c>
    </row>
    <row r="6" spans="1:19" ht="9.9499999999999993" customHeight="1" x14ac:dyDescent="0.25"/>
    <row r="7" spans="1:19" s="7" customFormat="1" ht="30" customHeight="1" x14ac:dyDescent="0.25">
      <c r="A7" s="72" t="s">
        <v>12</v>
      </c>
      <c r="B7" s="73"/>
      <c r="C7" s="77" t="s">
        <v>24</v>
      </c>
      <c r="D7" s="78"/>
      <c r="E7" s="79" t="s">
        <v>25</v>
      </c>
      <c r="F7" s="80"/>
      <c r="G7" s="80"/>
      <c r="H7" s="80"/>
      <c r="I7" s="80"/>
      <c r="J7" s="80"/>
      <c r="K7" s="80" t="s">
        <v>127</v>
      </c>
      <c r="L7" s="80"/>
      <c r="M7" s="72" t="s">
        <v>14</v>
      </c>
      <c r="N7" s="73"/>
      <c r="O7" s="72" t="s">
        <v>26</v>
      </c>
      <c r="P7" s="73"/>
      <c r="S7" s="26"/>
    </row>
    <row r="8" spans="1:19" ht="20.100000000000001" customHeight="1" x14ac:dyDescent="0.25">
      <c r="A8" s="65"/>
      <c r="B8" s="66"/>
      <c r="C8" s="65"/>
      <c r="D8" s="66"/>
      <c r="E8" s="67"/>
      <c r="F8" s="67"/>
      <c r="G8" s="67"/>
      <c r="H8" s="67"/>
      <c r="I8" s="67"/>
      <c r="J8" s="67"/>
      <c r="K8" s="67"/>
      <c r="L8" s="67"/>
      <c r="M8" s="68"/>
      <c r="N8" s="69"/>
      <c r="O8" s="68"/>
      <c r="P8" s="69"/>
      <c r="Q8" s="13">
        <f>IF(C8="y",K8*1,0)</f>
        <v>0</v>
      </c>
      <c r="S8" s="27">
        <f>IF(C8="y",A8*1,0)</f>
        <v>0</v>
      </c>
    </row>
    <row r="9" spans="1:19" ht="20.100000000000001" customHeight="1" x14ac:dyDescent="0.25">
      <c r="A9" s="65"/>
      <c r="B9" s="66"/>
      <c r="C9" s="65"/>
      <c r="D9" s="66"/>
      <c r="E9" s="67"/>
      <c r="F9" s="67"/>
      <c r="G9" s="67"/>
      <c r="H9" s="67"/>
      <c r="I9" s="67"/>
      <c r="J9" s="67"/>
      <c r="K9" s="67"/>
      <c r="L9" s="67"/>
      <c r="M9" s="68"/>
      <c r="N9" s="69"/>
      <c r="O9" s="70"/>
      <c r="P9" s="71"/>
      <c r="Q9" s="13">
        <f t="shared" ref="Q9:Q50" si="0">IF(C9="y",K9*1,0)</f>
        <v>0</v>
      </c>
      <c r="S9" s="27">
        <f>IF(C9="y",A9*1,0)</f>
        <v>0</v>
      </c>
    </row>
    <row r="10" spans="1:19" ht="20.100000000000001" customHeight="1" x14ac:dyDescent="0.25">
      <c r="A10" s="65"/>
      <c r="B10" s="66"/>
      <c r="C10" s="65"/>
      <c r="D10" s="66"/>
      <c r="E10" s="67"/>
      <c r="F10" s="67"/>
      <c r="G10" s="67"/>
      <c r="H10" s="67"/>
      <c r="I10" s="67"/>
      <c r="J10" s="67"/>
      <c r="K10" s="67"/>
      <c r="L10" s="67"/>
      <c r="M10" s="68"/>
      <c r="N10" s="69"/>
      <c r="O10" s="70"/>
      <c r="P10" s="71"/>
      <c r="Q10" s="13">
        <f t="shared" si="0"/>
        <v>0</v>
      </c>
      <c r="S10" s="27">
        <f t="shared" ref="S10:S50" si="1">IF(C10="y",A10*1,0)</f>
        <v>0</v>
      </c>
    </row>
    <row r="11" spans="1:19" ht="20.100000000000001" customHeight="1" x14ac:dyDescent="0.25">
      <c r="A11" s="65"/>
      <c r="B11" s="66"/>
      <c r="C11" s="65"/>
      <c r="D11" s="66"/>
      <c r="E11" s="67"/>
      <c r="F11" s="67"/>
      <c r="G11" s="67"/>
      <c r="H11" s="67"/>
      <c r="I11" s="67"/>
      <c r="J11" s="67"/>
      <c r="K11" s="67"/>
      <c r="L11" s="67"/>
      <c r="M11" s="68"/>
      <c r="N11" s="69"/>
      <c r="O11" s="70"/>
      <c r="P11" s="71"/>
      <c r="Q11" s="13">
        <f t="shared" si="0"/>
        <v>0</v>
      </c>
      <c r="S11" s="27">
        <f t="shared" si="1"/>
        <v>0</v>
      </c>
    </row>
    <row r="12" spans="1:19" ht="20.100000000000001" customHeight="1" x14ac:dyDescent="0.25">
      <c r="A12" s="65"/>
      <c r="B12" s="66"/>
      <c r="C12" s="65"/>
      <c r="D12" s="66"/>
      <c r="E12" s="67"/>
      <c r="F12" s="67"/>
      <c r="G12" s="67"/>
      <c r="H12" s="67"/>
      <c r="I12" s="67"/>
      <c r="J12" s="67"/>
      <c r="K12" s="67"/>
      <c r="L12" s="67"/>
      <c r="M12" s="68"/>
      <c r="N12" s="69"/>
      <c r="O12" s="70"/>
      <c r="P12" s="71"/>
      <c r="Q12" s="13">
        <f t="shared" si="0"/>
        <v>0</v>
      </c>
      <c r="S12" s="27">
        <f t="shared" si="1"/>
        <v>0</v>
      </c>
    </row>
    <row r="13" spans="1:19" ht="20.100000000000001" customHeight="1" x14ac:dyDescent="0.25">
      <c r="A13" s="65"/>
      <c r="B13" s="66"/>
      <c r="C13" s="65"/>
      <c r="D13" s="66"/>
      <c r="E13" s="67"/>
      <c r="F13" s="67"/>
      <c r="G13" s="67"/>
      <c r="H13" s="67"/>
      <c r="I13" s="67"/>
      <c r="J13" s="67"/>
      <c r="K13" s="67"/>
      <c r="L13" s="67"/>
      <c r="M13" s="68"/>
      <c r="N13" s="69"/>
      <c r="O13" s="70"/>
      <c r="P13" s="71"/>
      <c r="Q13" s="13">
        <f t="shared" si="0"/>
        <v>0</v>
      </c>
      <c r="S13" s="27">
        <f t="shared" si="1"/>
        <v>0</v>
      </c>
    </row>
    <row r="14" spans="1:19" ht="20.100000000000001" customHeight="1" x14ac:dyDescent="0.25">
      <c r="A14" s="65"/>
      <c r="B14" s="66"/>
      <c r="C14" s="65"/>
      <c r="D14" s="66"/>
      <c r="E14" s="67"/>
      <c r="F14" s="67"/>
      <c r="G14" s="67"/>
      <c r="H14" s="67"/>
      <c r="I14" s="67"/>
      <c r="J14" s="67"/>
      <c r="K14" s="67"/>
      <c r="L14" s="67"/>
      <c r="M14" s="68"/>
      <c r="N14" s="69"/>
      <c r="O14" s="70"/>
      <c r="P14" s="71"/>
      <c r="Q14" s="13">
        <f t="shared" si="0"/>
        <v>0</v>
      </c>
      <c r="S14" s="27">
        <f t="shared" si="1"/>
        <v>0</v>
      </c>
    </row>
    <row r="15" spans="1:19" ht="20.100000000000001" customHeight="1" x14ac:dyDescent="0.25">
      <c r="A15" s="65"/>
      <c r="B15" s="66"/>
      <c r="C15" s="65"/>
      <c r="D15" s="66"/>
      <c r="E15" s="67"/>
      <c r="F15" s="67"/>
      <c r="G15" s="67"/>
      <c r="H15" s="67"/>
      <c r="I15" s="67"/>
      <c r="J15" s="67"/>
      <c r="K15" s="67"/>
      <c r="L15" s="67"/>
      <c r="M15" s="68"/>
      <c r="N15" s="69"/>
      <c r="O15" s="70"/>
      <c r="P15" s="71"/>
      <c r="Q15" s="13">
        <f t="shared" si="0"/>
        <v>0</v>
      </c>
      <c r="S15" s="27">
        <f t="shared" si="1"/>
        <v>0</v>
      </c>
    </row>
    <row r="16" spans="1:19" ht="20.100000000000001" customHeight="1" x14ac:dyDescent="0.25">
      <c r="A16" s="65"/>
      <c r="B16" s="66"/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69"/>
      <c r="O16" s="70"/>
      <c r="P16" s="71"/>
      <c r="Q16" s="13">
        <f t="shared" si="0"/>
        <v>0</v>
      </c>
      <c r="S16" s="27">
        <f t="shared" si="1"/>
        <v>0</v>
      </c>
    </row>
    <row r="17" spans="1:19" ht="20.100000000000001" customHeight="1" x14ac:dyDescent="0.25">
      <c r="A17" s="65"/>
      <c r="B17" s="66"/>
      <c r="C17" s="65"/>
      <c r="D17" s="66"/>
      <c r="E17" s="67"/>
      <c r="F17" s="67"/>
      <c r="G17" s="67"/>
      <c r="H17" s="67"/>
      <c r="I17" s="67"/>
      <c r="J17" s="67"/>
      <c r="K17" s="67"/>
      <c r="L17" s="67"/>
      <c r="M17" s="68"/>
      <c r="N17" s="69"/>
      <c r="O17" s="70"/>
      <c r="P17" s="71"/>
      <c r="Q17" s="13">
        <f t="shared" si="0"/>
        <v>0</v>
      </c>
      <c r="S17" s="27">
        <f t="shared" si="1"/>
        <v>0</v>
      </c>
    </row>
    <row r="18" spans="1:19" ht="20.100000000000001" customHeight="1" x14ac:dyDescent="0.25">
      <c r="A18" s="65"/>
      <c r="B18" s="66"/>
      <c r="C18" s="65"/>
      <c r="D18" s="66"/>
      <c r="E18" s="67"/>
      <c r="F18" s="67"/>
      <c r="G18" s="67"/>
      <c r="H18" s="67"/>
      <c r="I18" s="67"/>
      <c r="J18" s="67"/>
      <c r="K18" s="67"/>
      <c r="L18" s="67"/>
      <c r="M18" s="68"/>
      <c r="N18" s="69"/>
      <c r="O18" s="70"/>
      <c r="P18" s="71"/>
      <c r="Q18" s="13">
        <f t="shared" si="0"/>
        <v>0</v>
      </c>
      <c r="S18" s="27">
        <f t="shared" si="1"/>
        <v>0</v>
      </c>
    </row>
    <row r="19" spans="1:19" ht="20.100000000000001" customHeight="1" x14ac:dyDescent="0.25">
      <c r="A19" s="65"/>
      <c r="B19" s="66"/>
      <c r="C19" s="65"/>
      <c r="D19" s="66"/>
      <c r="E19" s="67"/>
      <c r="F19" s="67"/>
      <c r="G19" s="67"/>
      <c r="H19" s="67"/>
      <c r="I19" s="67"/>
      <c r="J19" s="67"/>
      <c r="K19" s="67"/>
      <c r="L19" s="67"/>
      <c r="M19" s="68"/>
      <c r="N19" s="69"/>
      <c r="O19" s="70"/>
      <c r="P19" s="71"/>
      <c r="Q19" s="13">
        <f t="shared" si="0"/>
        <v>0</v>
      </c>
      <c r="S19" s="27">
        <f t="shared" si="1"/>
        <v>0</v>
      </c>
    </row>
    <row r="20" spans="1:19" ht="20.100000000000001" customHeight="1" x14ac:dyDescent="0.25">
      <c r="A20" s="65"/>
      <c r="B20" s="66"/>
      <c r="C20" s="65"/>
      <c r="D20" s="66"/>
      <c r="E20" s="67"/>
      <c r="F20" s="67"/>
      <c r="G20" s="67"/>
      <c r="H20" s="67"/>
      <c r="I20" s="67"/>
      <c r="J20" s="67"/>
      <c r="K20" s="67"/>
      <c r="L20" s="67"/>
      <c r="M20" s="68"/>
      <c r="N20" s="69"/>
      <c r="O20" s="70"/>
      <c r="P20" s="71"/>
      <c r="Q20" s="13">
        <f t="shared" si="0"/>
        <v>0</v>
      </c>
      <c r="S20" s="27">
        <f t="shared" si="1"/>
        <v>0</v>
      </c>
    </row>
    <row r="21" spans="1:19" ht="20.100000000000001" customHeight="1" x14ac:dyDescent="0.25">
      <c r="A21" s="65"/>
      <c r="B21" s="66"/>
      <c r="C21" s="65"/>
      <c r="D21" s="66"/>
      <c r="E21" s="67"/>
      <c r="F21" s="67"/>
      <c r="G21" s="67"/>
      <c r="H21" s="67"/>
      <c r="I21" s="67"/>
      <c r="J21" s="67"/>
      <c r="K21" s="67"/>
      <c r="L21" s="67"/>
      <c r="M21" s="68"/>
      <c r="N21" s="69"/>
      <c r="O21" s="70"/>
      <c r="P21" s="71"/>
      <c r="Q21" s="13">
        <f t="shared" si="0"/>
        <v>0</v>
      </c>
      <c r="S21" s="27">
        <f t="shared" si="1"/>
        <v>0</v>
      </c>
    </row>
    <row r="22" spans="1:19" ht="20.100000000000001" customHeight="1" x14ac:dyDescent="0.25">
      <c r="A22" s="65"/>
      <c r="B22" s="66"/>
      <c r="C22" s="65"/>
      <c r="D22" s="66"/>
      <c r="E22" s="67"/>
      <c r="F22" s="67"/>
      <c r="G22" s="67"/>
      <c r="H22" s="67"/>
      <c r="I22" s="67"/>
      <c r="J22" s="67"/>
      <c r="K22" s="67"/>
      <c r="L22" s="67"/>
      <c r="M22" s="68"/>
      <c r="N22" s="69"/>
      <c r="O22" s="70"/>
      <c r="P22" s="71"/>
      <c r="Q22" s="13">
        <f t="shared" si="0"/>
        <v>0</v>
      </c>
      <c r="S22" s="27">
        <f t="shared" si="1"/>
        <v>0</v>
      </c>
    </row>
    <row r="23" spans="1:19" ht="20.100000000000001" customHeight="1" x14ac:dyDescent="0.25">
      <c r="A23" s="65"/>
      <c r="B23" s="66"/>
      <c r="C23" s="65"/>
      <c r="D23" s="66"/>
      <c r="E23" s="67"/>
      <c r="F23" s="67"/>
      <c r="G23" s="67"/>
      <c r="H23" s="67"/>
      <c r="I23" s="67"/>
      <c r="J23" s="67"/>
      <c r="K23" s="67"/>
      <c r="L23" s="67"/>
      <c r="M23" s="68"/>
      <c r="N23" s="69"/>
      <c r="O23" s="70"/>
      <c r="P23" s="71"/>
      <c r="Q23" s="13">
        <f t="shared" si="0"/>
        <v>0</v>
      </c>
      <c r="S23" s="27">
        <f t="shared" si="1"/>
        <v>0</v>
      </c>
    </row>
    <row r="24" spans="1:19" ht="20.100000000000001" customHeight="1" x14ac:dyDescent="0.25">
      <c r="A24" s="65"/>
      <c r="B24" s="66"/>
      <c r="C24" s="65"/>
      <c r="D24" s="66"/>
      <c r="E24" s="67"/>
      <c r="F24" s="67"/>
      <c r="G24" s="67"/>
      <c r="H24" s="67"/>
      <c r="I24" s="67"/>
      <c r="J24" s="67"/>
      <c r="K24" s="67"/>
      <c r="L24" s="67"/>
      <c r="M24" s="68"/>
      <c r="N24" s="69"/>
      <c r="O24" s="70"/>
      <c r="P24" s="71"/>
      <c r="Q24" s="13">
        <f t="shared" si="0"/>
        <v>0</v>
      </c>
      <c r="S24" s="27">
        <f t="shared" si="1"/>
        <v>0</v>
      </c>
    </row>
    <row r="25" spans="1:19" ht="20.100000000000001" customHeight="1" x14ac:dyDescent="0.25">
      <c r="A25" s="65"/>
      <c r="B25" s="66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8"/>
      <c r="N25" s="69"/>
      <c r="O25" s="70"/>
      <c r="P25" s="71"/>
      <c r="Q25" s="13">
        <f t="shared" si="0"/>
        <v>0</v>
      </c>
      <c r="S25" s="27">
        <f t="shared" si="1"/>
        <v>0</v>
      </c>
    </row>
    <row r="26" spans="1:19" ht="20.100000000000001" customHeight="1" x14ac:dyDescent="0.25">
      <c r="A26" s="65"/>
      <c r="B26" s="66"/>
      <c r="C26" s="65"/>
      <c r="D26" s="66"/>
      <c r="E26" s="67"/>
      <c r="F26" s="67"/>
      <c r="G26" s="67"/>
      <c r="H26" s="67"/>
      <c r="I26" s="67"/>
      <c r="J26" s="67"/>
      <c r="K26" s="67"/>
      <c r="L26" s="67"/>
      <c r="M26" s="68"/>
      <c r="N26" s="69"/>
      <c r="O26" s="70"/>
      <c r="P26" s="71"/>
      <c r="Q26" s="13">
        <f t="shared" si="0"/>
        <v>0</v>
      </c>
      <c r="S26" s="27">
        <f t="shared" si="1"/>
        <v>0</v>
      </c>
    </row>
    <row r="27" spans="1:19" ht="20.100000000000001" customHeight="1" x14ac:dyDescent="0.25">
      <c r="A27" s="65"/>
      <c r="B27" s="66"/>
      <c r="C27" s="65"/>
      <c r="D27" s="66"/>
      <c r="E27" s="67"/>
      <c r="F27" s="67"/>
      <c r="G27" s="67"/>
      <c r="H27" s="67"/>
      <c r="I27" s="67"/>
      <c r="J27" s="67"/>
      <c r="K27" s="67"/>
      <c r="L27" s="67"/>
      <c r="M27" s="68"/>
      <c r="N27" s="69"/>
      <c r="O27" s="70"/>
      <c r="P27" s="71"/>
      <c r="Q27" s="13">
        <f t="shared" si="0"/>
        <v>0</v>
      </c>
      <c r="S27" s="27">
        <f t="shared" si="1"/>
        <v>0</v>
      </c>
    </row>
    <row r="28" spans="1:19" ht="20.100000000000001" customHeight="1" x14ac:dyDescent="0.25">
      <c r="A28" s="65"/>
      <c r="B28" s="66"/>
      <c r="C28" s="65"/>
      <c r="D28" s="66"/>
      <c r="E28" s="67"/>
      <c r="F28" s="67"/>
      <c r="G28" s="67"/>
      <c r="H28" s="67"/>
      <c r="I28" s="67"/>
      <c r="J28" s="67"/>
      <c r="K28" s="67"/>
      <c r="L28" s="67"/>
      <c r="M28" s="68"/>
      <c r="N28" s="69"/>
      <c r="O28" s="70"/>
      <c r="P28" s="71"/>
      <c r="Q28" s="13">
        <f t="shared" si="0"/>
        <v>0</v>
      </c>
      <c r="S28" s="27">
        <f t="shared" si="1"/>
        <v>0</v>
      </c>
    </row>
    <row r="29" spans="1:19" ht="20.100000000000001" customHeight="1" x14ac:dyDescent="0.25">
      <c r="A29" s="65"/>
      <c r="B29" s="66"/>
      <c r="C29" s="65"/>
      <c r="D29" s="66"/>
      <c r="E29" s="67"/>
      <c r="F29" s="67"/>
      <c r="G29" s="67"/>
      <c r="H29" s="67"/>
      <c r="I29" s="67"/>
      <c r="J29" s="67"/>
      <c r="K29" s="67"/>
      <c r="L29" s="67"/>
      <c r="M29" s="68"/>
      <c r="N29" s="69"/>
      <c r="O29" s="70"/>
      <c r="P29" s="71"/>
      <c r="Q29" s="13">
        <f t="shared" si="0"/>
        <v>0</v>
      </c>
      <c r="S29" s="27">
        <f t="shared" si="1"/>
        <v>0</v>
      </c>
    </row>
    <row r="30" spans="1:19" ht="20.100000000000001" customHeight="1" x14ac:dyDescent="0.25">
      <c r="A30" s="65"/>
      <c r="B30" s="66"/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8"/>
      <c r="N30" s="69"/>
      <c r="O30" s="70"/>
      <c r="P30" s="71"/>
      <c r="Q30" s="13">
        <f t="shared" si="0"/>
        <v>0</v>
      </c>
      <c r="S30" s="27">
        <f t="shared" si="1"/>
        <v>0</v>
      </c>
    </row>
    <row r="31" spans="1:19" ht="20.100000000000001" customHeight="1" x14ac:dyDescent="0.25">
      <c r="A31" s="65"/>
      <c r="B31" s="66"/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8"/>
      <c r="N31" s="69"/>
      <c r="O31" s="70"/>
      <c r="P31" s="71"/>
      <c r="Q31" s="13">
        <f t="shared" si="0"/>
        <v>0</v>
      </c>
      <c r="S31" s="27">
        <f t="shared" si="1"/>
        <v>0</v>
      </c>
    </row>
    <row r="32" spans="1:19" ht="20.100000000000001" customHeight="1" x14ac:dyDescent="0.25">
      <c r="A32" s="65"/>
      <c r="B32" s="66"/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8"/>
      <c r="N32" s="69"/>
      <c r="O32" s="70"/>
      <c r="P32" s="71"/>
      <c r="Q32" s="13">
        <f t="shared" si="0"/>
        <v>0</v>
      </c>
      <c r="S32" s="27">
        <f t="shared" si="1"/>
        <v>0</v>
      </c>
    </row>
    <row r="33" spans="1:19" ht="20.100000000000001" customHeight="1" x14ac:dyDescent="0.25">
      <c r="A33" s="65"/>
      <c r="B33" s="66"/>
      <c r="C33" s="65"/>
      <c r="D33" s="66"/>
      <c r="E33" s="67"/>
      <c r="F33" s="67"/>
      <c r="G33" s="67"/>
      <c r="H33" s="67"/>
      <c r="I33" s="67"/>
      <c r="J33" s="67"/>
      <c r="K33" s="67"/>
      <c r="L33" s="67"/>
      <c r="M33" s="68"/>
      <c r="N33" s="69"/>
      <c r="O33" s="70"/>
      <c r="P33" s="71"/>
      <c r="Q33" s="13">
        <f t="shared" si="0"/>
        <v>0</v>
      </c>
      <c r="S33" s="27">
        <f t="shared" si="1"/>
        <v>0</v>
      </c>
    </row>
    <row r="34" spans="1:19" ht="20.100000000000001" customHeight="1" x14ac:dyDescent="0.25">
      <c r="A34" s="65"/>
      <c r="B34" s="66"/>
      <c r="C34" s="65"/>
      <c r="D34" s="66"/>
      <c r="E34" s="67"/>
      <c r="F34" s="67"/>
      <c r="G34" s="67"/>
      <c r="H34" s="67"/>
      <c r="I34" s="67"/>
      <c r="J34" s="67"/>
      <c r="K34" s="67"/>
      <c r="L34" s="67"/>
      <c r="M34" s="68"/>
      <c r="N34" s="69"/>
      <c r="O34" s="70"/>
      <c r="P34" s="71"/>
      <c r="Q34" s="13">
        <f t="shared" si="0"/>
        <v>0</v>
      </c>
      <c r="S34" s="27">
        <f t="shared" si="1"/>
        <v>0</v>
      </c>
    </row>
    <row r="35" spans="1:19" ht="20.100000000000001" customHeight="1" x14ac:dyDescent="0.25">
      <c r="A35" s="65"/>
      <c r="B35" s="66"/>
      <c r="C35" s="65"/>
      <c r="D35" s="66"/>
      <c r="E35" s="67"/>
      <c r="F35" s="67"/>
      <c r="G35" s="67"/>
      <c r="H35" s="67"/>
      <c r="I35" s="67"/>
      <c r="J35" s="67"/>
      <c r="K35" s="67"/>
      <c r="L35" s="67"/>
      <c r="M35" s="68"/>
      <c r="N35" s="69"/>
      <c r="O35" s="70"/>
      <c r="P35" s="71"/>
      <c r="Q35" s="13">
        <f t="shared" si="0"/>
        <v>0</v>
      </c>
      <c r="S35" s="27">
        <f t="shared" si="1"/>
        <v>0</v>
      </c>
    </row>
    <row r="36" spans="1:19" ht="20.100000000000001" customHeight="1" x14ac:dyDescent="0.25">
      <c r="A36" s="65"/>
      <c r="B36" s="66"/>
      <c r="C36" s="65"/>
      <c r="D36" s="66"/>
      <c r="E36" s="67"/>
      <c r="F36" s="67"/>
      <c r="G36" s="67"/>
      <c r="H36" s="67"/>
      <c r="I36" s="67"/>
      <c r="J36" s="67"/>
      <c r="K36" s="67"/>
      <c r="L36" s="67"/>
      <c r="M36" s="68"/>
      <c r="N36" s="69"/>
      <c r="O36" s="70"/>
      <c r="P36" s="71"/>
      <c r="Q36" s="13">
        <f t="shared" si="0"/>
        <v>0</v>
      </c>
      <c r="S36" s="27">
        <f t="shared" si="1"/>
        <v>0</v>
      </c>
    </row>
    <row r="37" spans="1:19" ht="20.100000000000001" customHeight="1" x14ac:dyDescent="0.25">
      <c r="A37" s="65"/>
      <c r="B37" s="66"/>
      <c r="C37" s="65"/>
      <c r="D37" s="66"/>
      <c r="E37" s="67"/>
      <c r="F37" s="67"/>
      <c r="G37" s="67"/>
      <c r="H37" s="67"/>
      <c r="I37" s="67"/>
      <c r="J37" s="67"/>
      <c r="K37" s="67"/>
      <c r="L37" s="67"/>
      <c r="M37" s="68"/>
      <c r="N37" s="69"/>
      <c r="O37" s="70"/>
      <c r="P37" s="71"/>
      <c r="Q37" s="13">
        <f t="shared" si="0"/>
        <v>0</v>
      </c>
      <c r="S37" s="27">
        <f t="shared" si="1"/>
        <v>0</v>
      </c>
    </row>
    <row r="38" spans="1:19" ht="20.100000000000001" customHeight="1" x14ac:dyDescent="0.25">
      <c r="A38" s="65"/>
      <c r="B38" s="66"/>
      <c r="C38" s="65"/>
      <c r="D38" s="66"/>
      <c r="E38" s="67"/>
      <c r="F38" s="67"/>
      <c r="G38" s="67"/>
      <c r="H38" s="67"/>
      <c r="I38" s="67"/>
      <c r="J38" s="67"/>
      <c r="K38" s="67"/>
      <c r="L38" s="67"/>
      <c r="M38" s="68"/>
      <c r="N38" s="69"/>
      <c r="O38" s="70"/>
      <c r="P38" s="71"/>
      <c r="Q38" s="13">
        <f t="shared" si="0"/>
        <v>0</v>
      </c>
      <c r="S38" s="27">
        <f t="shared" si="1"/>
        <v>0</v>
      </c>
    </row>
    <row r="39" spans="1:19" ht="20.100000000000001" customHeight="1" x14ac:dyDescent="0.25">
      <c r="A39" s="65"/>
      <c r="B39" s="66"/>
      <c r="C39" s="65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69"/>
      <c r="O39" s="70"/>
      <c r="P39" s="71"/>
      <c r="Q39" s="13">
        <f t="shared" si="0"/>
        <v>0</v>
      </c>
      <c r="S39" s="27">
        <f t="shared" si="1"/>
        <v>0</v>
      </c>
    </row>
    <row r="40" spans="1:19" ht="20.100000000000001" customHeight="1" x14ac:dyDescent="0.25">
      <c r="A40" s="65"/>
      <c r="B40" s="66"/>
      <c r="C40" s="65"/>
      <c r="D40" s="66"/>
      <c r="E40" s="67"/>
      <c r="F40" s="67"/>
      <c r="G40" s="67"/>
      <c r="H40" s="67"/>
      <c r="I40" s="67"/>
      <c r="J40" s="67"/>
      <c r="K40" s="67"/>
      <c r="L40" s="67"/>
      <c r="M40" s="68"/>
      <c r="N40" s="69"/>
      <c r="O40" s="70"/>
      <c r="P40" s="71"/>
      <c r="Q40" s="13">
        <f t="shared" si="0"/>
        <v>0</v>
      </c>
      <c r="S40" s="27">
        <f t="shared" si="1"/>
        <v>0</v>
      </c>
    </row>
    <row r="41" spans="1:19" ht="20.100000000000001" customHeight="1" x14ac:dyDescent="0.25">
      <c r="A41" s="65"/>
      <c r="B41" s="66"/>
      <c r="C41" s="65"/>
      <c r="D41" s="66"/>
      <c r="E41" s="67"/>
      <c r="F41" s="67"/>
      <c r="G41" s="67"/>
      <c r="H41" s="67"/>
      <c r="I41" s="67"/>
      <c r="J41" s="67"/>
      <c r="K41" s="67"/>
      <c r="L41" s="67"/>
      <c r="M41" s="68"/>
      <c r="N41" s="69"/>
      <c r="O41" s="70"/>
      <c r="P41" s="71"/>
      <c r="Q41" s="13">
        <f t="shared" si="0"/>
        <v>0</v>
      </c>
      <c r="S41" s="27">
        <f t="shared" si="1"/>
        <v>0</v>
      </c>
    </row>
    <row r="42" spans="1:19" ht="20.100000000000001" customHeight="1" x14ac:dyDescent="0.25">
      <c r="A42" s="65"/>
      <c r="B42" s="66"/>
      <c r="C42" s="65"/>
      <c r="D42" s="66"/>
      <c r="E42" s="67"/>
      <c r="F42" s="67"/>
      <c r="G42" s="67"/>
      <c r="H42" s="67"/>
      <c r="I42" s="67"/>
      <c r="J42" s="67"/>
      <c r="K42" s="67"/>
      <c r="L42" s="67"/>
      <c r="M42" s="68"/>
      <c r="N42" s="69"/>
      <c r="O42" s="70"/>
      <c r="P42" s="71"/>
      <c r="Q42" s="13">
        <f t="shared" si="0"/>
        <v>0</v>
      </c>
      <c r="S42" s="27">
        <f t="shared" si="1"/>
        <v>0</v>
      </c>
    </row>
    <row r="43" spans="1:19" ht="20.100000000000001" customHeight="1" x14ac:dyDescent="0.25">
      <c r="A43" s="65"/>
      <c r="B43" s="66"/>
      <c r="C43" s="65"/>
      <c r="D43" s="66"/>
      <c r="E43" s="67"/>
      <c r="F43" s="67"/>
      <c r="G43" s="67"/>
      <c r="H43" s="67"/>
      <c r="I43" s="67"/>
      <c r="J43" s="67"/>
      <c r="K43" s="67"/>
      <c r="L43" s="67"/>
      <c r="M43" s="68"/>
      <c r="N43" s="69"/>
      <c r="O43" s="70"/>
      <c r="P43" s="71"/>
      <c r="Q43" s="13">
        <f t="shared" si="0"/>
        <v>0</v>
      </c>
      <c r="S43" s="27">
        <f t="shared" si="1"/>
        <v>0</v>
      </c>
    </row>
    <row r="44" spans="1:19" ht="20.100000000000001" customHeight="1" x14ac:dyDescent="0.25">
      <c r="A44" s="65"/>
      <c r="B44" s="66"/>
      <c r="C44" s="65"/>
      <c r="D44" s="66"/>
      <c r="E44" s="67"/>
      <c r="F44" s="67"/>
      <c r="G44" s="67"/>
      <c r="H44" s="67"/>
      <c r="I44" s="67"/>
      <c r="J44" s="67"/>
      <c r="K44" s="67"/>
      <c r="L44" s="67"/>
      <c r="M44" s="68"/>
      <c r="N44" s="69"/>
      <c r="O44" s="70"/>
      <c r="P44" s="71"/>
      <c r="Q44" s="13">
        <f t="shared" si="0"/>
        <v>0</v>
      </c>
      <c r="S44" s="27">
        <f t="shared" si="1"/>
        <v>0</v>
      </c>
    </row>
    <row r="45" spans="1:19" ht="20.100000000000001" customHeight="1" x14ac:dyDescent="0.25">
      <c r="A45" s="65"/>
      <c r="B45" s="66"/>
      <c r="C45" s="65"/>
      <c r="D45" s="66"/>
      <c r="E45" s="67"/>
      <c r="F45" s="67"/>
      <c r="G45" s="67"/>
      <c r="H45" s="67"/>
      <c r="I45" s="67"/>
      <c r="J45" s="67"/>
      <c r="K45" s="67"/>
      <c r="L45" s="67"/>
      <c r="M45" s="68"/>
      <c r="N45" s="69"/>
      <c r="O45" s="70"/>
      <c r="P45" s="71"/>
      <c r="Q45" s="13">
        <f t="shared" si="0"/>
        <v>0</v>
      </c>
      <c r="S45" s="27">
        <f t="shared" si="1"/>
        <v>0</v>
      </c>
    </row>
    <row r="46" spans="1:19" ht="20.100000000000001" customHeight="1" x14ac:dyDescent="0.25">
      <c r="A46" s="65"/>
      <c r="B46" s="66"/>
      <c r="C46" s="65"/>
      <c r="D46" s="66"/>
      <c r="E46" s="67"/>
      <c r="F46" s="67"/>
      <c r="G46" s="67"/>
      <c r="H46" s="67"/>
      <c r="I46" s="67"/>
      <c r="J46" s="67"/>
      <c r="K46" s="67"/>
      <c r="L46" s="67"/>
      <c r="M46" s="68"/>
      <c r="N46" s="69"/>
      <c r="O46" s="70"/>
      <c r="P46" s="71"/>
      <c r="Q46" s="13">
        <f t="shared" si="0"/>
        <v>0</v>
      </c>
      <c r="S46" s="27">
        <f t="shared" si="1"/>
        <v>0</v>
      </c>
    </row>
    <row r="47" spans="1:19" ht="20.100000000000001" customHeight="1" x14ac:dyDescent="0.25">
      <c r="A47" s="65"/>
      <c r="B47" s="66"/>
      <c r="C47" s="65"/>
      <c r="D47" s="66"/>
      <c r="E47" s="67"/>
      <c r="F47" s="67"/>
      <c r="G47" s="67"/>
      <c r="H47" s="67"/>
      <c r="I47" s="67"/>
      <c r="J47" s="67"/>
      <c r="K47" s="67"/>
      <c r="L47" s="67"/>
      <c r="M47" s="68"/>
      <c r="N47" s="69"/>
      <c r="O47" s="70"/>
      <c r="P47" s="71"/>
      <c r="Q47" s="13">
        <f t="shared" si="0"/>
        <v>0</v>
      </c>
      <c r="S47" s="27">
        <f t="shared" si="1"/>
        <v>0</v>
      </c>
    </row>
    <row r="48" spans="1:19" ht="20.100000000000001" customHeight="1" x14ac:dyDescent="0.25">
      <c r="A48" s="65"/>
      <c r="B48" s="66"/>
      <c r="C48" s="65"/>
      <c r="D48" s="66"/>
      <c r="E48" s="67"/>
      <c r="F48" s="67"/>
      <c r="G48" s="67"/>
      <c r="H48" s="67"/>
      <c r="I48" s="67"/>
      <c r="J48" s="67"/>
      <c r="K48" s="67"/>
      <c r="L48" s="67"/>
      <c r="M48" s="68"/>
      <c r="N48" s="69"/>
      <c r="O48" s="70"/>
      <c r="P48" s="71"/>
      <c r="Q48" s="13">
        <f t="shared" si="0"/>
        <v>0</v>
      </c>
      <c r="S48" s="27">
        <f t="shared" si="1"/>
        <v>0</v>
      </c>
    </row>
    <row r="49" spans="1:19" ht="20.100000000000001" customHeight="1" x14ac:dyDescent="0.25">
      <c r="A49" s="65"/>
      <c r="B49" s="66"/>
      <c r="C49" s="65"/>
      <c r="D49" s="66"/>
      <c r="E49" s="67"/>
      <c r="F49" s="67"/>
      <c r="G49" s="67"/>
      <c r="H49" s="67"/>
      <c r="I49" s="67"/>
      <c r="J49" s="67"/>
      <c r="K49" s="67"/>
      <c r="L49" s="67"/>
      <c r="M49" s="68"/>
      <c r="N49" s="69"/>
      <c r="O49" s="70"/>
      <c r="P49" s="71"/>
      <c r="Q49" s="13">
        <f t="shared" si="0"/>
        <v>0</v>
      </c>
      <c r="S49" s="27">
        <f t="shared" si="1"/>
        <v>0</v>
      </c>
    </row>
    <row r="50" spans="1:19" ht="20.100000000000001" customHeight="1" x14ac:dyDescent="0.25">
      <c r="A50" s="65"/>
      <c r="B50" s="66"/>
      <c r="C50" s="65"/>
      <c r="D50" s="66"/>
      <c r="E50" s="67"/>
      <c r="F50" s="67"/>
      <c r="G50" s="67"/>
      <c r="H50" s="67"/>
      <c r="I50" s="67"/>
      <c r="J50" s="67"/>
      <c r="K50" s="67"/>
      <c r="L50" s="67"/>
      <c r="M50" s="68"/>
      <c r="N50" s="69"/>
      <c r="O50" s="67"/>
      <c r="P50" s="67"/>
      <c r="Q50" s="13">
        <f t="shared" si="0"/>
        <v>0</v>
      </c>
      <c r="S50" s="27">
        <f t="shared" si="1"/>
        <v>0</v>
      </c>
    </row>
  </sheetData>
  <mergeCells count="284">
    <mergeCell ref="B4:D4"/>
    <mergeCell ref="F4:G4"/>
    <mergeCell ref="H4:I4"/>
    <mergeCell ref="J4:K4"/>
    <mergeCell ref="L4:M4"/>
    <mergeCell ref="N4:O4"/>
    <mergeCell ref="A1:O1"/>
    <mergeCell ref="A2:G2"/>
    <mergeCell ref="H2:O2"/>
    <mergeCell ref="B3:D3"/>
    <mergeCell ref="F3:G3"/>
    <mergeCell ref="H3:I3"/>
    <mergeCell ref="L3:M3"/>
    <mergeCell ref="N3:O3"/>
    <mergeCell ref="O7:P7"/>
    <mergeCell ref="A8:B8"/>
    <mergeCell ref="C8:D8"/>
    <mergeCell ref="E8:J8"/>
    <mergeCell ref="K8:L8"/>
    <mergeCell ref="M8:N8"/>
    <mergeCell ref="O8:P8"/>
    <mergeCell ref="B5:D5"/>
    <mergeCell ref="H5:I5"/>
    <mergeCell ref="J5:K5"/>
    <mergeCell ref="L5:M5"/>
    <mergeCell ref="N5:O5"/>
    <mergeCell ref="A7:B7"/>
    <mergeCell ref="C7:D7"/>
    <mergeCell ref="E7:J7"/>
    <mergeCell ref="K7:L7"/>
    <mergeCell ref="M7:N7"/>
    <mergeCell ref="F5:G5"/>
    <mergeCell ref="A10:B10"/>
    <mergeCell ref="C10:D10"/>
    <mergeCell ref="E10:J10"/>
    <mergeCell ref="K10:L10"/>
    <mergeCell ref="M10:N10"/>
    <mergeCell ref="O10:P10"/>
    <mergeCell ref="A9:B9"/>
    <mergeCell ref="C9:D9"/>
    <mergeCell ref="E9:J9"/>
    <mergeCell ref="K9:L9"/>
    <mergeCell ref="M9:N9"/>
    <mergeCell ref="O9:P9"/>
    <mergeCell ref="A12:B12"/>
    <mergeCell ref="C12:D12"/>
    <mergeCell ref="E12:J12"/>
    <mergeCell ref="K12:L12"/>
    <mergeCell ref="M12:N12"/>
    <mergeCell ref="O12:P12"/>
    <mergeCell ref="A11:B11"/>
    <mergeCell ref="C11:D11"/>
    <mergeCell ref="E11:J11"/>
    <mergeCell ref="K11:L11"/>
    <mergeCell ref="M11:N11"/>
    <mergeCell ref="O11:P11"/>
    <mergeCell ref="A14:B14"/>
    <mergeCell ref="C14:D14"/>
    <mergeCell ref="E14:J14"/>
    <mergeCell ref="K14:L14"/>
    <mergeCell ref="M14:N14"/>
    <mergeCell ref="O14:P14"/>
    <mergeCell ref="A13:B13"/>
    <mergeCell ref="C13:D13"/>
    <mergeCell ref="E13:J13"/>
    <mergeCell ref="K13:L13"/>
    <mergeCell ref="M13:N13"/>
    <mergeCell ref="O13:P13"/>
    <mergeCell ref="A16:B16"/>
    <mergeCell ref="C16:D16"/>
    <mergeCell ref="E16:J16"/>
    <mergeCell ref="K16:L16"/>
    <mergeCell ref="M16:N16"/>
    <mergeCell ref="O16:P16"/>
    <mergeCell ref="A15:B15"/>
    <mergeCell ref="C15:D15"/>
    <mergeCell ref="E15:J15"/>
    <mergeCell ref="K15:L15"/>
    <mergeCell ref="M15:N15"/>
    <mergeCell ref="O15:P15"/>
    <mergeCell ref="A18:B18"/>
    <mergeCell ref="C18:D18"/>
    <mergeCell ref="E18:J18"/>
    <mergeCell ref="K18:L18"/>
    <mergeCell ref="M18:N18"/>
    <mergeCell ref="O18:P18"/>
    <mergeCell ref="A17:B17"/>
    <mergeCell ref="C17:D17"/>
    <mergeCell ref="E17:J17"/>
    <mergeCell ref="K17:L17"/>
    <mergeCell ref="M17:N17"/>
    <mergeCell ref="O17:P17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O19:P19"/>
    <mergeCell ref="A22:B22"/>
    <mergeCell ref="C22:D22"/>
    <mergeCell ref="E22:J22"/>
    <mergeCell ref="K22:L22"/>
    <mergeCell ref="M22:N22"/>
    <mergeCell ref="O22:P22"/>
    <mergeCell ref="A21:B21"/>
    <mergeCell ref="C21:D21"/>
    <mergeCell ref="E21:J21"/>
    <mergeCell ref="K21:L21"/>
    <mergeCell ref="M21:N21"/>
    <mergeCell ref="O21:P21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O23:P23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5:P25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7:P27"/>
    <mergeCell ref="A30:B30"/>
    <mergeCell ref="C30:D30"/>
    <mergeCell ref="E30:J30"/>
    <mergeCell ref="K30:L30"/>
    <mergeCell ref="M30:N30"/>
    <mergeCell ref="O30:P30"/>
    <mergeCell ref="A29:B29"/>
    <mergeCell ref="C29:D29"/>
    <mergeCell ref="E29:J29"/>
    <mergeCell ref="K29:L29"/>
    <mergeCell ref="M29:N29"/>
    <mergeCell ref="O29:P29"/>
    <mergeCell ref="A32:B32"/>
    <mergeCell ref="C32:D32"/>
    <mergeCell ref="E32:J32"/>
    <mergeCell ref="K32:L32"/>
    <mergeCell ref="M32:N32"/>
    <mergeCell ref="O32:P32"/>
    <mergeCell ref="A31:B31"/>
    <mergeCell ref="C31:D31"/>
    <mergeCell ref="E31:J31"/>
    <mergeCell ref="K31:L31"/>
    <mergeCell ref="M31:N31"/>
    <mergeCell ref="O31:P31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3:P33"/>
    <mergeCell ref="A36:B36"/>
    <mergeCell ref="C36:D36"/>
    <mergeCell ref="E36:J36"/>
    <mergeCell ref="K36:L36"/>
    <mergeCell ref="M36:N36"/>
    <mergeCell ref="O36:P36"/>
    <mergeCell ref="A35:B35"/>
    <mergeCell ref="C35:D35"/>
    <mergeCell ref="E35:J35"/>
    <mergeCell ref="K35:L35"/>
    <mergeCell ref="M35:N35"/>
    <mergeCell ref="O35:P35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O37:P37"/>
    <mergeCell ref="A40:B40"/>
    <mergeCell ref="C40:D40"/>
    <mergeCell ref="E40:J40"/>
    <mergeCell ref="K40:L40"/>
    <mergeCell ref="M40:N40"/>
    <mergeCell ref="O40:P40"/>
    <mergeCell ref="A39:B39"/>
    <mergeCell ref="C39:D39"/>
    <mergeCell ref="E39:J39"/>
    <mergeCell ref="K39:L39"/>
    <mergeCell ref="M39:N39"/>
    <mergeCell ref="O39:P39"/>
    <mergeCell ref="A42:B42"/>
    <mergeCell ref="C42:D42"/>
    <mergeCell ref="E42:J42"/>
    <mergeCell ref="K42:L42"/>
    <mergeCell ref="M42:N42"/>
    <mergeCell ref="O42:P42"/>
    <mergeCell ref="A41:B41"/>
    <mergeCell ref="C41:D41"/>
    <mergeCell ref="E41:J41"/>
    <mergeCell ref="K41:L41"/>
    <mergeCell ref="M41:N41"/>
    <mergeCell ref="O41:P41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3:P43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5:P45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7:P4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S50"/>
  <sheetViews>
    <sheetView zoomScale="90" zoomScaleNormal="90" workbookViewId="0">
      <selection activeCell="E11" sqref="E11:J11"/>
    </sheetView>
  </sheetViews>
  <sheetFormatPr defaultRowHeight="15" x14ac:dyDescent="0.25"/>
  <cols>
    <col min="9" max="9" width="11" bestFit="1" customWidth="1"/>
    <col min="18" max="18" width="11.7109375" customWidth="1"/>
    <col min="19" max="19" width="9.7109375" style="24" bestFit="1" customWidth="1"/>
  </cols>
  <sheetData>
    <row r="1" spans="1:19" ht="24" thickBot="1" x14ac:dyDescent="0.4">
      <c r="A1" s="87" t="s">
        <v>113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9" ht="18.75" x14ac:dyDescent="0.3">
      <c r="A2" s="88" t="s">
        <v>7</v>
      </c>
      <c r="B2" s="89"/>
      <c r="C2" s="89"/>
      <c r="D2" s="89"/>
      <c r="E2" s="89"/>
      <c r="F2" s="89"/>
      <c r="G2" s="90"/>
      <c r="H2" s="88" t="s">
        <v>17</v>
      </c>
      <c r="I2" s="89"/>
      <c r="J2" s="89"/>
      <c r="K2" s="89"/>
      <c r="L2" s="89"/>
      <c r="M2" s="89"/>
      <c r="N2" s="89"/>
      <c r="O2" s="89"/>
      <c r="P2" s="9"/>
      <c r="Q2" s="14">
        <f>MAX(Q8:Q50)+250</f>
        <v>8011</v>
      </c>
      <c r="R2" s="11"/>
      <c r="S2" s="25">
        <f>MAX(S8:S50)</f>
        <v>45139</v>
      </c>
    </row>
    <row r="3" spans="1:19" x14ac:dyDescent="0.25">
      <c r="A3" s="1" t="s">
        <v>8</v>
      </c>
      <c r="B3" s="82" t="s">
        <v>120</v>
      </c>
      <c r="C3" s="82"/>
      <c r="D3" s="82"/>
      <c r="E3" s="4" t="s">
        <v>11</v>
      </c>
      <c r="F3" s="82"/>
      <c r="G3" s="83"/>
      <c r="H3" s="91" t="s">
        <v>18</v>
      </c>
      <c r="I3" s="92"/>
      <c r="J3" s="21">
        <v>250</v>
      </c>
      <c r="K3" s="22" t="s">
        <v>37</v>
      </c>
      <c r="L3" s="92" t="s">
        <v>20</v>
      </c>
      <c r="M3" s="92"/>
      <c r="N3" s="82"/>
      <c r="O3" s="82"/>
      <c r="P3" s="10"/>
    </row>
    <row r="4" spans="1:19" x14ac:dyDescent="0.25">
      <c r="A4" s="1" t="s">
        <v>125</v>
      </c>
      <c r="B4" s="82" t="s">
        <v>121</v>
      </c>
      <c r="C4" s="82"/>
      <c r="D4" s="82"/>
      <c r="E4" s="4" t="s">
        <v>22</v>
      </c>
      <c r="F4" s="82"/>
      <c r="G4" s="83"/>
      <c r="H4" s="91" t="s">
        <v>19</v>
      </c>
      <c r="I4" s="92"/>
      <c r="J4" s="82"/>
      <c r="K4" s="82"/>
      <c r="L4" s="92" t="s">
        <v>27</v>
      </c>
      <c r="M4" s="92"/>
      <c r="N4" s="82"/>
      <c r="O4" s="82"/>
      <c r="P4" s="10"/>
    </row>
    <row r="5" spans="1:19" ht="15.75" thickBot="1" x14ac:dyDescent="0.3">
      <c r="A5" s="3"/>
      <c r="B5" s="74"/>
      <c r="C5" s="74"/>
      <c r="D5" s="74"/>
      <c r="E5" s="8" t="s">
        <v>92</v>
      </c>
      <c r="F5" s="74" t="s">
        <v>102</v>
      </c>
      <c r="G5" s="81"/>
      <c r="H5" s="104"/>
      <c r="I5" s="97"/>
      <c r="J5" s="74"/>
      <c r="K5" s="74"/>
      <c r="L5" s="97" t="s">
        <v>28</v>
      </c>
      <c r="M5" s="97"/>
      <c r="N5" s="74"/>
      <c r="O5" s="74"/>
      <c r="P5" s="6"/>
      <c r="R5" s="12">
        <f>LOOKUP(2,1/(1-ISBLANK(K:K)),K:K)</f>
        <v>7837</v>
      </c>
    </row>
    <row r="6" spans="1:19" ht="9.9499999999999993" customHeight="1" x14ac:dyDescent="0.25"/>
    <row r="7" spans="1:19" s="7" customFormat="1" ht="30" customHeight="1" x14ac:dyDescent="0.25">
      <c r="A7" s="72" t="s">
        <v>12</v>
      </c>
      <c r="B7" s="73"/>
      <c r="C7" s="77" t="s">
        <v>24</v>
      </c>
      <c r="D7" s="78"/>
      <c r="E7" s="79" t="s">
        <v>25</v>
      </c>
      <c r="F7" s="80"/>
      <c r="G7" s="80"/>
      <c r="H7" s="80"/>
      <c r="I7" s="80"/>
      <c r="J7" s="80"/>
      <c r="K7" s="80" t="s">
        <v>127</v>
      </c>
      <c r="L7" s="80"/>
      <c r="M7" s="72" t="s">
        <v>14</v>
      </c>
      <c r="N7" s="73"/>
      <c r="O7" s="72" t="s">
        <v>26</v>
      </c>
      <c r="P7" s="73"/>
      <c r="S7" s="26"/>
    </row>
    <row r="8" spans="1:19" ht="20.100000000000001" customHeight="1" x14ac:dyDescent="0.25">
      <c r="A8" s="65">
        <v>45139</v>
      </c>
      <c r="B8" s="66"/>
      <c r="C8" s="65" t="s">
        <v>154</v>
      </c>
      <c r="D8" s="66"/>
      <c r="E8" s="67" t="s">
        <v>201</v>
      </c>
      <c r="F8" s="67"/>
      <c r="G8" s="67"/>
      <c r="H8" s="67"/>
      <c r="I8" s="67"/>
      <c r="J8" s="67"/>
      <c r="K8" s="67">
        <v>7761</v>
      </c>
      <c r="L8" s="67"/>
      <c r="M8" s="68" t="s">
        <v>218</v>
      </c>
      <c r="N8" s="69"/>
      <c r="O8" s="68" t="s">
        <v>217</v>
      </c>
      <c r="P8" s="69"/>
      <c r="Q8" s="13">
        <f>IF(C8="y",K8*1,0)</f>
        <v>7761</v>
      </c>
      <c r="S8" s="27">
        <f>IF(C8="y",A8*1,0)</f>
        <v>45139</v>
      </c>
    </row>
    <row r="9" spans="1:19" ht="20.100000000000001" customHeight="1" x14ac:dyDescent="0.25">
      <c r="A9" s="65" t="s">
        <v>229</v>
      </c>
      <c r="B9" s="66"/>
      <c r="C9" s="65" t="s">
        <v>230</v>
      </c>
      <c r="D9" s="66"/>
      <c r="E9" s="67" t="s">
        <v>232</v>
      </c>
      <c r="F9" s="67"/>
      <c r="G9" s="67"/>
      <c r="H9" s="67"/>
      <c r="I9" s="67"/>
      <c r="J9" s="67"/>
      <c r="K9" s="67">
        <v>7784</v>
      </c>
      <c r="L9" s="67"/>
      <c r="M9" s="68" t="s">
        <v>231</v>
      </c>
      <c r="N9" s="69"/>
      <c r="O9" s="70">
        <v>7784</v>
      </c>
      <c r="P9" s="71"/>
      <c r="Q9" s="13">
        <f t="shared" ref="Q9:Q50" si="0">IF(C9="y",K9*1,0)</f>
        <v>0</v>
      </c>
      <c r="S9" s="27">
        <f>IF(C9="y",A9*1,0)</f>
        <v>0</v>
      </c>
    </row>
    <row r="10" spans="1:19" ht="20.100000000000001" customHeight="1" x14ac:dyDescent="0.25">
      <c r="A10" s="65">
        <v>45350</v>
      </c>
      <c r="B10" s="66"/>
      <c r="C10" s="65" t="s">
        <v>230</v>
      </c>
      <c r="D10" s="66"/>
      <c r="E10" s="67" t="s">
        <v>262</v>
      </c>
      <c r="F10" s="67"/>
      <c r="G10" s="67"/>
      <c r="H10" s="67"/>
      <c r="I10" s="67"/>
      <c r="J10" s="67"/>
      <c r="K10" s="67">
        <v>7817</v>
      </c>
      <c r="L10" s="67"/>
      <c r="M10" s="68" t="s">
        <v>231</v>
      </c>
      <c r="N10" s="69"/>
      <c r="O10" s="70" t="s">
        <v>261</v>
      </c>
      <c r="P10" s="71"/>
      <c r="Q10" s="13">
        <f t="shared" si="0"/>
        <v>0</v>
      </c>
      <c r="S10" s="27">
        <f t="shared" ref="S10:S50" si="1">IF(C10="y",A10*1,0)</f>
        <v>0</v>
      </c>
    </row>
    <row r="11" spans="1:19" ht="20.100000000000001" customHeight="1" x14ac:dyDescent="0.25">
      <c r="A11" s="65">
        <v>45378</v>
      </c>
      <c r="B11" s="66"/>
      <c r="C11" s="65" t="s">
        <v>230</v>
      </c>
      <c r="D11" s="66"/>
      <c r="E11" s="67" t="s">
        <v>270</v>
      </c>
      <c r="F11" s="67"/>
      <c r="G11" s="67"/>
      <c r="H11" s="67"/>
      <c r="I11" s="67"/>
      <c r="J11" s="67"/>
      <c r="K11" s="67">
        <v>7837</v>
      </c>
      <c r="L11" s="67"/>
      <c r="M11" s="68" t="s">
        <v>227</v>
      </c>
      <c r="N11" s="69"/>
      <c r="O11" s="70"/>
      <c r="P11" s="71"/>
      <c r="Q11" s="13">
        <f t="shared" si="0"/>
        <v>0</v>
      </c>
      <c r="S11" s="27">
        <f t="shared" si="1"/>
        <v>0</v>
      </c>
    </row>
    <row r="12" spans="1:19" ht="20.100000000000001" customHeight="1" x14ac:dyDescent="0.25">
      <c r="A12" s="65"/>
      <c r="B12" s="66"/>
      <c r="C12" s="65"/>
      <c r="D12" s="66"/>
      <c r="E12" s="67"/>
      <c r="F12" s="67"/>
      <c r="G12" s="67"/>
      <c r="H12" s="67"/>
      <c r="I12" s="67"/>
      <c r="J12" s="67"/>
      <c r="K12" s="67"/>
      <c r="L12" s="67"/>
      <c r="M12" s="68"/>
      <c r="N12" s="69"/>
      <c r="O12" s="70"/>
      <c r="P12" s="71"/>
      <c r="Q12" s="13">
        <f t="shared" si="0"/>
        <v>0</v>
      </c>
      <c r="S12" s="27">
        <f t="shared" si="1"/>
        <v>0</v>
      </c>
    </row>
    <row r="13" spans="1:19" ht="20.100000000000001" customHeight="1" x14ac:dyDescent="0.25">
      <c r="A13" s="65"/>
      <c r="B13" s="66"/>
      <c r="C13" s="65"/>
      <c r="D13" s="66"/>
      <c r="E13" s="67"/>
      <c r="F13" s="67"/>
      <c r="G13" s="67"/>
      <c r="H13" s="67"/>
      <c r="I13" s="67"/>
      <c r="J13" s="67"/>
      <c r="K13" s="67"/>
      <c r="L13" s="67"/>
      <c r="M13" s="68"/>
      <c r="N13" s="69"/>
      <c r="O13" s="70"/>
      <c r="P13" s="71"/>
      <c r="Q13" s="13">
        <f t="shared" si="0"/>
        <v>0</v>
      </c>
      <c r="S13" s="27">
        <f t="shared" si="1"/>
        <v>0</v>
      </c>
    </row>
    <row r="14" spans="1:19" ht="20.100000000000001" customHeight="1" x14ac:dyDescent="0.25">
      <c r="A14" s="65"/>
      <c r="B14" s="66"/>
      <c r="C14" s="65"/>
      <c r="D14" s="66"/>
      <c r="E14" s="67"/>
      <c r="F14" s="67"/>
      <c r="G14" s="67"/>
      <c r="H14" s="67"/>
      <c r="I14" s="67"/>
      <c r="J14" s="67"/>
      <c r="K14" s="67"/>
      <c r="L14" s="67"/>
      <c r="M14" s="68"/>
      <c r="N14" s="69"/>
      <c r="O14" s="70"/>
      <c r="P14" s="71"/>
      <c r="Q14" s="13">
        <f t="shared" si="0"/>
        <v>0</v>
      </c>
      <c r="S14" s="27">
        <f t="shared" si="1"/>
        <v>0</v>
      </c>
    </row>
    <row r="15" spans="1:19" ht="20.100000000000001" customHeight="1" x14ac:dyDescent="0.25">
      <c r="A15" s="65"/>
      <c r="B15" s="66"/>
      <c r="C15" s="65"/>
      <c r="D15" s="66"/>
      <c r="E15" s="67"/>
      <c r="F15" s="67"/>
      <c r="G15" s="67"/>
      <c r="H15" s="67"/>
      <c r="I15" s="67"/>
      <c r="J15" s="67"/>
      <c r="K15" s="67"/>
      <c r="L15" s="67"/>
      <c r="M15" s="68"/>
      <c r="N15" s="69"/>
      <c r="O15" s="70"/>
      <c r="P15" s="71"/>
      <c r="Q15" s="13">
        <f t="shared" si="0"/>
        <v>0</v>
      </c>
      <c r="S15" s="27">
        <f t="shared" si="1"/>
        <v>0</v>
      </c>
    </row>
    <row r="16" spans="1:19" ht="20.100000000000001" customHeight="1" x14ac:dyDescent="0.25">
      <c r="A16" s="65"/>
      <c r="B16" s="66"/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69"/>
      <c r="O16" s="70"/>
      <c r="P16" s="71"/>
      <c r="Q16" s="13">
        <f t="shared" si="0"/>
        <v>0</v>
      </c>
      <c r="S16" s="27">
        <f t="shared" si="1"/>
        <v>0</v>
      </c>
    </row>
    <row r="17" spans="1:19" ht="20.100000000000001" customHeight="1" x14ac:dyDescent="0.25">
      <c r="A17" s="65"/>
      <c r="B17" s="66"/>
      <c r="C17" s="65"/>
      <c r="D17" s="66"/>
      <c r="E17" s="67"/>
      <c r="F17" s="67"/>
      <c r="G17" s="67"/>
      <c r="H17" s="67"/>
      <c r="I17" s="67"/>
      <c r="J17" s="67"/>
      <c r="K17" s="67"/>
      <c r="L17" s="67"/>
      <c r="M17" s="68"/>
      <c r="N17" s="69"/>
      <c r="O17" s="70"/>
      <c r="P17" s="71"/>
      <c r="Q17" s="13">
        <f t="shared" si="0"/>
        <v>0</v>
      </c>
      <c r="S17" s="27">
        <f t="shared" si="1"/>
        <v>0</v>
      </c>
    </row>
    <row r="18" spans="1:19" ht="20.100000000000001" customHeight="1" x14ac:dyDescent="0.25">
      <c r="A18" s="65"/>
      <c r="B18" s="66"/>
      <c r="C18" s="65"/>
      <c r="D18" s="66"/>
      <c r="E18" s="67"/>
      <c r="F18" s="67"/>
      <c r="G18" s="67"/>
      <c r="H18" s="67"/>
      <c r="I18" s="67"/>
      <c r="J18" s="67"/>
      <c r="K18" s="67"/>
      <c r="L18" s="67"/>
      <c r="M18" s="68"/>
      <c r="N18" s="69"/>
      <c r="O18" s="70"/>
      <c r="P18" s="71"/>
      <c r="Q18" s="13">
        <f t="shared" si="0"/>
        <v>0</v>
      </c>
      <c r="S18" s="27">
        <f t="shared" si="1"/>
        <v>0</v>
      </c>
    </row>
    <row r="19" spans="1:19" ht="20.100000000000001" customHeight="1" x14ac:dyDescent="0.25">
      <c r="A19" s="65"/>
      <c r="B19" s="66"/>
      <c r="C19" s="65"/>
      <c r="D19" s="66"/>
      <c r="E19" s="67"/>
      <c r="F19" s="67"/>
      <c r="G19" s="67"/>
      <c r="H19" s="67"/>
      <c r="I19" s="67"/>
      <c r="J19" s="67"/>
      <c r="K19" s="67"/>
      <c r="L19" s="67"/>
      <c r="M19" s="68"/>
      <c r="N19" s="69"/>
      <c r="O19" s="70"/>
      <c r="P19" s="71"/>
      <c r="Q19" s="13">
        <f t="shared" si="0"/>
        <v>0</v>
      </c>
      <c r="S19" s="27">
        <f t="shared" si="1"/>
        <v>0</v>
      </c>
    </row>
    <row r="20" spans="1:19" ht="20.100000000000001" customHeight="1" x14ac:dyDescent="0.25">
      <c r="A20" s="65"/>
      <c r="B20" s="66"/>
      <c r="C20" s="65"/>
      <c r="D20" s="66"/>
      <c r="E20" s="67"/>
      <c r="F20" s="67"/>
      <c r="G20" s="67"/>
      <c r="H20" s="67"/>
      <c r="I20" s="67"/>
      <c r="J20" s="67"/>
      <c r="K20" s="67"/>
      <c r="L20" s="67"/>
      <c r="M20" s="68"/>
      <c r="N20" s="69"/>
      <c r="O20" s="70"/>
      <c r="P20" s="71"/>
      <c r="Q20" s="13">
        <f t="shared" si="0"/>
        <v>0</v>
      </c>
      <c r="S20" s="27">
        <f t="shared" si="1"/>
        <v>0</v>
      </c>
    </row>
    <row r="21" spans="1:19" ht="20.100000000000001" customHeight="1" x14ac:dyDescent="0.25">
      <c r="A21" s="65"/>
      <c r="B21" s="66"/>
      <c r="C21" s="65"/>
      <c r="D21" s="66"/>
      <c r="E21" s="67"/>
      <c r="F21" s="67"/>
      <c r="G21" s="67"/>
      <c r="H21" s="67"/>
      <c r="I21" s="67"/>
      <c r="J21" s="67"/>
      <c r="K21" s="67"/>
      <c r="L21" s="67"/>
      <c r="M21" s="68"/>
      <c r="N21" s="69"/>
      <c r="O21" s="70"/>
      <c r="P21" s="71"/>
      <c r="Q21" s="13">
        <f t="shared" si="0"/>
        <v>0</v>
      </c>
      <c r="S21" s="27">
        <f t="shared" si="1"/>
        <v>0</v>
      </c>
    </row>
    <row r="22" spans="1:19" ht="20.100000000000001" customHeight="1" x14ac:dyDescent="0.25">
      <c r="A22" s="65"/>
      <c r="B22" s="66"/>
      <c r="C22" s="65"/>
      <c r="D22" s="66"/>
      <c r="E22" s="67"/>
      <c r="F22" s="67"/>
      <c r="G22" s="67"/>
      <c r="H22" s="67"/>
      <c r="I22" s="67"/>
      <c r="J22" s="67"/>
      <c r="K22" s="67"/>
      <c r="L22" s="67"/>
      <c r="M22" s="68"/>
      <c r="N22" s="69"/>
      <c r="O22" s="70"/>
      <c r="P22" s="71"/>
      <c r="Q22" s="13">
        <f t="shared" si="0"/>
        <v>0</v>
      </c>
      <c r="S22" s="27">
        <f t="shared" si="1"/>
        <v>0</v>
      </c>
    </row>
    <row r="23" spans="1:19" ht="20.100000000000001" customHeight="1" x14ac:dyDescent="0.25">
      <c r="A23" s="65"/>
      <c r="B23" s="66"/>
      <c r="C23" s="65"/>
      <c r="D23" s="66"/>
      <c r="E23" s="67"/>
      <c r="F23" s="67"/>
      <c r="G23" s="67"/>
      <c r="H23" s="67"/>
      <c r="I23" s="67"/>
      <c r="J23" s="67"/>
      <c r="K23" s="67"/>
      <c r="L23" s="67"/>
      <c r="M23" s="68"/>
      <c r="N23" s="69"/>
      <c r="O23" s="70"/>
      <c r="P23" s="71"/>
      <c r="Q23" s="13">
        <f t="shared" si="0"/>
        <v>0</v>
      </c>
      <c r="S23" s="27">
        <f t="shared" si="1"/>
        <v>0</v>
      </c>
    </row>
    <row r="24" spans="1:19" ht="20.100000000000001" customHeight="1" x14ac:dyDescent="0.25">
      <c r="A24" s="65"/>
      <c r="B24" s="66"/>
      <c r="C24" s="65"/>
      <c r="D24" s="66"/>
      <c r="E24" s="67"/>
      <c r="F24" s="67"/>
      <c r="G24" s="67"/>
      <c r="H24" s="67"/>
      <c r="I24" s="67"/>
      <c r="J24" s="67"/>
      <c r="K24" s="67"/>
      <c r="L24" s="67"/>
      <c r="M24" s="68"/>
      <c r="N24" s="69"/>
      <c r="O24" s="70"/>
      <c r="P24" s="71"/>
      <c r="Q24" s="13">
        <f t="shared" si="0"/>
        <v>0</v>
      </c>
      <c r="S24" s="27">
        <f t="shared" si="1"/>
        <v>0</v>
      </c>
    </row>
    <row r="25" spans="1:19" ht="20.100000000000001" customHeight="1" x14ac:dyDescent="0.25">
      <c r="A25" s="65"/>
      <c r="B25" s="66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8"/>
      <c r="N25" s="69"/>
      <c r="O25" s="70"/>
      <c r="P25" s="71"/>
      <c r="Q25" s="13">
        <f t="shared" si="0"/>
        <v>0</v>
      </c>
      <c r="S25" s="27">
        <f t="shared" si="1"/>
        <v>0</v>
      </c>
    </row>
    <row r="26" spans="1:19" ht="20.100000000000001" customHeight="1" x14ac:dyDescent="0.25">
      <c r="A26" s="65"/>
      <c r="B26" s="66"/>
      <c r="C26" s="65"/>
      <c r="D26" s="66"/>
      <c r="E26" s="67"/>
      <c r="F26" s="67"/>
      <c r="G26" s="67"/>
      <c r="H26" s="67"/>
      <c r="I26" s="67"/>
      <c r="J26" s="67"/>
      <c r="K26" s="67"/>
      <c r="L26" s="67"/>
      <c r="M26" s="68"/>
      <c r="N26" s="69"/>
      <c r="O26" s="70"/>
      <c r="P26" s="71"/>
      <c r="Q26" s="13">
        <f t="shared" si="0"/>
        <v>0</v>
      </c>
      <c r="S26" s="27">
        <f t="shared" si="1"/>
        <v>0</v>
      </c>
    </row>
    <row r="27" spans="1:19" ht="20.100000000000001" customHeight="1" x14ac:dyDescent="0.25">
      <c r="A27" s="65"/>
      <c r="B27" s="66"/>
      <c r="C27" s="65"/>
      <c r="D27" s="66"/>
      <c r="E27" s="67"/>
      <c r="F27" s="67"/>
      <c r="G27" s="67"/>
      <c r="H27" s="67"/>
      <c r="I27" s="67"/>
      <c r="J27" s="67"/>
      <c r="K27" s="67"/>
      <c r="L27" s="67"/>
      <c r="M27" s="68"/>
      <c r="N27" s="69"/>
      <c r="O27" s="70"/>
      <c r="P27" s="71"/>
      <c r="Q27" s="13">
        <f t="shared" si="0"/>
        <v>0</v>
      </c>
      <c r="S27" s="27">
        <f t="shared" si="1"/>
        <v>0</v>
      </c>
    </row>
    <row r="28" spans="1:19" ht="20.100000000000001" customHeight="1" x14ac:dyDescent="0.25">
      <c r="A28" s="65"/>
      <c r="B28" s="66"/>
      <c r="C28" s="65"/>
      <c r="D28" s="66"/>
      <c r="E28" s="67"/>
      <c r="F28" s="67"/>
      <c r="G28" s="67"/>
      <c r="H28" s="67"/>
      <c r="I28" s="67"/>
      <c r="J28" s="67"/>
      <c r="K28" s="67"/>
      <c r="L28" s="67"/>
      <c r="M28" s="68"/>
      <c r="N28" s="69"/>
      <c r="O28" s="70"/>
      <c r="P28" s="71"/>
      <c r="Q28" s="13">
        <f t="shared" si="0"/>
        <v>0</v>
      </c>
      <c r="S28" s="27">
        <f t="shared" si="1"/>
        <v>0</v>
      </c>
    </row>
    <row r="29" spans="1:19" ht="20.100000000000001" customHeight="1" x14ac:dyDescent="0.25">
      <c r="A29" s="65"/>
      <c r="B29" s="66"/>
      <c r="C29" s="65"/>
      <c r="D29" s="66"/>
      <c r="E29" s="67"/>
      <c r="F29" s="67"/>
      <c r="G29" s="67"/>
      <c r="H29" s="67"/>
      <c r="I29" s="67"/>
      <c r="J29" s="67"/>
      <c r="K29" s="67"/>
      <c r="L29" s="67"/>
      <c r="M29" s="68"/>
      <c r="N29" s="69"/>
      <c r="O29" s="70"/>
      <c r="P29" s="71"/>
      <c r="Q29" s="13">
        <f t="shared" si="0"/>
        <v>0</v>
      </c>
      <c r="S29" s="27">
        <f t="shared" si="1"/>
        <v>0</v>
      </c>
    </row>
    <row r="30" spans="1:19" ht="20.100000000000001" customHeight="1" x14ac:dyDescent="0.25">
      <c r="A30" s="65"/>
      <c r="B30" s="66"/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8"/>
      <c r="N30" s="69"/>
      <c r="O30" s="70"/>
      <c r="P30" s="71"/>
      <c r="Q30" s="13">
        <f t="shared" si="0"/>
        <v>0</v>
      </c>
      <c r="S30" s="27">
        <f t="shared" si="1"/>
        <v>0</v>
      </c>
    </row>
    <row r="31" spans="1:19" ht="20.100000000000001" customHeight="1" x14ac:dyDescent="0.25">
      <c r="A31" s="65"/>
      <c r="B31" s="66"/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8"/>
      <c r="N31" s="69"/>
      <c r="O31" s="70"/>
      <c r="P31" s="71"/>
      <c r="Q31" s="13">
        <f t="shared" si="0"/>
        <v>0</v>
      </c>
      <c r="S31" s="27">
        <f t="shared" si="1"/>
        <v>0</v>
      </c>
    </row>
    <row r="32" spans="1:19" ht="20.100000000000001" customHeight="1" x14ac:dyDescent="0.25">
      <c r="A32" s="65"/>
      <c r="B32" s="66"/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8"/>
      <c r="N32" s="69"/>
      <c r="O32" s="70"/>
      <c r="P32" s="71"/>
      <c r="Q32" s="13">
        <f t="shared" si="0"/>
        <v>0</v>
      </c>
      <c r="S32" s="27">
        <f t="shared" si="1"/>
        <v>0</v>
      </c>
    </row>
    <row r="33" spans="1:19" ht="20.100000000000001" customHeight="1" x14ac:dyDescent="0.25">
      <c r="A33" s="65"/>
      <c r="B33" s="66"/>
      <c r="C33" s="65"/>
      <c r="D33" s="66"/>
      <c r="E33" s="67"/>
      <c r="F33" s="67"/>
      <c r="G33" s="67"/>
      <c r="H33" s="67"/>
      <c r="I33" s="67"/>
      <c r="J33" s="67"/>
      <c r="K33" s="67"/>
      <c r="L33" s="67"/>
      <c r="M33" s="68"/>
      <c r="N33" s="69"/>
      <c r="O33" s="70"/>
      <c r="P33" s="71"/>
      <c r="Q33" s="13">
        <f t="shared" si="0"/>
        <v>0</v>
      </c>
      <c r="S33" s="27">
        <f t="shared" si="1"/>
        <v>0</v>
      </c>
    </row>
    <row r="34" spans="1:19" ht="20.100000000000001" customHeight="1" x14ac:dyDescent="0.25">
      <c r="A34" s="65"/>
      <c r="B34" s="66"/>
      <c r="C34" s="65"/>
      <c r="D34" s="66"/>
      <c r="E34" s="67"/>
      <c r="F34" s="67"/>
      <c r="G34" s="67"/>
      <c r="H34" s="67"/>
      <c r="I34" s="67"/>
      <c r="J34" s="67"/>
      <c r="K34" s="67"/>
      <c r="L34" s="67"/>
      <c r="M34" s="68"/>
      <c r="N34" s="69"/>
      <c r="O34" s="70"/>
      <c r="P34" s="71"/>
      <c r="Q34" s="13">
        <f t="shared" si="0"/>
        <v>0</v>
      </c>
      <c r="S34" s="27">
        <f t="shared" si="1"/>
        <v>0</v>
      </c>
    </row>
    <row r="35" spans="1:19" ht="20.100000000000001" customHeight="1" x14ac:dyDescent="0.25">
      <c r="A35" s="65"/>
      <c r="B35" s="66"/>
      <c r="C35" s="65"/>
      <c r="D35" s="66"/>
      <c r="E35" s="67"/>
      <c r="F35" s="67"/>
      <c r="G35" s="67"/>
      <c r="H35" s="67"/>
      <c r="I35" s="67"/>
      <c r="J35" s="67"/>
      <c r="K35" s="67"/>
      <c r="L35" s="67"/>
      <c r="M35" s="68"/>
      <c r="N35" s="69"/>
      <c r="O35" s="70"/>
      <c r="P35" s="71"/>
      <c r="Q35" s="13">
        <f t="shared" si="0"/>
        <v>0</v>
      </c>
      <c r="S35" s="27">
        <f t="shared" si="1"/>
        <v>0</v>
      </c>
    </row>
    <row r="36" spans="1:19" ht="20.100000000000001" customHeight="1" x14ac:dyDescent="0.25">
      <c r="A36" s="65"/>
      <c r="B36" s="66"/>
      <c r="C36" s="65"/>
      <c r="D36" s="66"/>
      <c r="E36" s="67"/>
      <c r="F36" s="67"/>
      <c r="G36" s="67"/>
      <c r="H36" s="67"/>
      <c r="I36" s="67"/>
      <c r="J36" s="67"/>
      <c r="K36" s="67"/>
      <c r="L36" s="67"/>
      <c r="M36" s="68"/>
      <c r="N36" s="69"/>
      <c r="O36" s="70"/>
      <c r="P36" s="71"/>
      <c r="Q36" s="13">
        <f t="shared" si="0"/>
        <v>0</v>
      </c>
      <c r="S36" s="27">
        <f t="shared" si="1"/>
        <v>0</v>
      </c>
    </row>
    <row r="37" spans="1:19" ht="20.100000000000001" customHeight="1" x14ac:dyDescent="0.25">
      <c r="A37" s="65"/>
      <c r="B37" s="66"/>
      <c r="C37" s="65"/>
      <c r="D37" s="66"/>
      <c r="E37" s="67"/>
      <c r="F37" s="67"/>
      <c r="G37" s="67"/>
      <c r="H37" s="67"/>
      <c r="I37" s="67"/>
      <c r="J37" s="67"/>
      <c r="K37" s="67"/>
      <c r="L37" s="67"/>
      <c r="M37" s="68"/>
      <c r="N37" s="69"/>
      <c r="O37" s="70"/>
      <c r="P37" s="71"/>
      <c r="Q37" s="13">
        <f t="shared" si="0"/>
        <v>0</v>
      </c>
      <c r="S37" s="27">
        <f t="shared" si="1"/>
        <v>0</v>
      </c>
    </row>
    <row r="38" spans="1:19" ht="20.100000000000001" customHeight="1" x14ac:dyDescent="0.25">
      <c r="A38" s="65"/>
      <c r="B38" s="66"/>
      <c r="C38" s="65"/>
      <c r="D38" s="66"/>
      <c r="E38" s="67"/>
      <c r="F38" s="67"/>
      <c r="G38" s="67"/>
      <c r="H38" s="67"/>
      <c r="I38" s="67"/>
      <c r="J38" s="67"/>
      <c r="K38" s="67"/>
      <c r="L38" s="67"/>
      <c r="M38" s="68"/>
      <c r="N38" s="69"/>
      <c r="O38" s="70"/>
      <c r="P38" s="71"/>
      <c r="Q38" s="13">
        <f t="shared" si="0"/>
        <v>0</v>
      </c>
      <c r="S38" s="27">
        <f t="shared" si="1"/>
        <v>0</v>
      </c>
    </row>
    <row r="39" spans="1:19" ht="20.100000000000001" customHeight="1" x14ac:dyDescent="0.25">
      <c r="A39" s="65"/>
      <c r="B39" s="66"/>
      <c r="C39" s="65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69"/>
      <c r="O39" s="70"/>
      <c r="P39" s="71"/>
      <c r="Q39" s="13">
        <f t="shared" si="0"/>
        <v>0</v>
      </c>
      <c r="S39" s="27">
        <f t="shared" si="1"/>
        <v>0</v>
      </c>
    </row>
    <row r="40" spans="1:19" ht="20.100000000000001" customHeight="1" x14ac:dyDescent="0.25">
      <c r="A40" s="65"/>
      <c r="B40" s="66"/>
      <c r="C40" s="65"/>
      <c r="D40" s="66"/>
      <c r="E40" s="67"/>
      <c r="F40" s="67"/>
      <c r="G40" s="67"/>
      <c r="H40" s="67"/>
      <c r="I40" s="67"/>
      <c r="J40" s="67"/>
      <c r="K40" s="67"/>
      <c r="L40" s="67"/>
      <c r="M40" s="68"/>
      <c r="N40" s="69"/>
      <c r="O40" s="70"/>
      <c r="P40" s="71"/>
      <c r="Q40" s="13">
        <f t="shared" si="0"/>
        <v>0</v>
      </c>
      <c r="S40" s="27">
        <f t="shared" si="1"/>
        <v>0</v>
      </c>
    </row>
    <row r="41" spans="1:19" ht="20.100000000000001" customHeight="1" x14ac:dyDescent="0.25">
      <c r="A41" s="65"/>
      <c r="B41" s="66"/>
      <c r="C41" s="65"/>
      <c r="D41" s="66"/>
      <c r="E41" s="67"/>
      <c r="F41" s="67"/>
      <c r="G41" s="67"/>
      <c r="H41" s="67"/>
      <c r="I41" s="67"/>
      <c r="J41" s="67"/>
      <c r="K41" s="67"/>
      <c r="L41" s="67"/>
      <c r="M41" s="68"/>
      <c r="N41" s="69"/>
      <c r="O41" s="70"/>
      <c r="P41" s="71"/>
      <c r="Q41" s="13">
        <f t="shared" si="0"/>
        <v>0</v>
      </c>
      <c r="S41" s="27">
        <f t="shared" si="1"/>
        <v>0</v>
      </c>
    </row>
    <row r="42" spans="1:19" ht="20.100000000000001" customHeight="1" x14ac:dyDescent="0.25">
      <c r="A42" s="65"/>
      <c r="B42" s="66"/>
      <c r="C42" s="65"/>
      <c r="D42" s="66"/>
      <c r="E42" s="67"/>
      <c r="F42" s="67"/>
      <c r="G42" s="67"/>
      <c r="H42" s="67"/>
      <c r="I42" s="67"/>
      <c r="J42" s="67"/>
      <c r="K42" s="67"/>
      <c r="L42" s="67"/>
      <c r="M42" s="68"/>
      <c r="N42" s="69"/>
      <c r="O42" s="70"/>
      <c r="P42" s="71"/>
      <c r="Q42" s="13">
        <f t="shared" si="0"/>
        <v>0</v>
      </c>
      <c r="S42" s="27">
        <f t="shared" si="1"/>
        <v>0</v>
      </c>
    </row>
    <row r="43" spans="1:19" ht="20.100000000000001" customHeight="1" x14ac:dyDescent="0.25">
      <c r="A43" s="65"/>
      <c r="B43" s="66"/>
      <c r="C43" s="65"/>
      <c r="D43" s="66"/>
      <c r="E43" s="67"/>
      <c r="F43" s="67"/>
      <c r="G43" s="67"/>
      <c r="H43" s="67"/>
      <c r="I43" s="67"/>
      <c r="J43" s="67"/>
      <c r="K43" s="67"/>
      <c r="L43" s="67"/>
      <c r="M43" s="68"/>
      <c r="N43" s="69"/>
      <c r="O43" s="70"/>
      <c r="P43" s="71"/>
      <c r="Q43" s="13">
        <f t="shared" si="0"/>
        <v>0</v>
      </c>
      <c r="S43" s="27">
        <f t="shared" si="1"/>
        <v>0</v>
      </c>
    </row>
    <row r="44" spans="1:19" ht="20.100000000000001" customHeight="1" x14ac:dyDescent="0.25">
      <c r="A44" s="65"/>
      <c r="B44" s="66"/>
      <c r="C44" s="65"/>
      <c r="D44" s="66"/>
      <c r="E44" s="67"/>
      <c r="F44" s="67"/>
      <c r="G44" s="67"/>
      <c r="H44" s="67"/>
      <c r="I44" s="67"/>
      <c r="J44" s="67"/>
      <c r="K44" s="67"/>
      <c r="L44" s="67"/>
      <c r="M44" s="68"/>
      <c r="N44" s="69"/>
      <c r="O44" s="70"/>
      <c r="P44" s="71"/>
      <c r="Q44" s="13">
        <f t="shared" si="0"/>
        <v>0</v>
      </c>
      <c r="S44" s="27">
        <f t="shared" si="1"/>
        <v>0</v>
      </c>
    </row>
    <row r="45" spans="1:19" ht="20.100000000000001" customHeight="1" x14ac:dyDescent="0.25">
      <c r="A45" s="65"/>
      <c r="B45" s="66"/>
      <c r="C45" s="65"/>
      <c r="D45" s="66"/>
      <c r="E45" s="67"/>
      <c r="F45" s="67"/>
      <c r="G45" s="67"/>
      <c r="H45" s="67"/>
      <c r="I45" s="67"/>
      <c r="J45" s="67"/>
      <c r="K45" s="67"/>
      <c r="L45" s="67"/>
      <c r="M45" s="68"/>
      <c r="N45" s="69"/>
      <c r="O45" s="70"/>
      <c r="P45" s="71"/>
      <c r="Q45" s="13">
        <f t="shared" si="0"/>
        <v>0</v>
      </c>
      <c r="S45" s="27">
        <f t="shared" si="1"/>
        <v>0</v>
      </c>
    </row>
    <row r="46" spans="1:19" ht="20.100000000000001" customHeight="1" x14ac:dyDescent="0.25">
      <c r="A46" s="65"/>
      <c r="B46" s="66"/>
      <c r="C46" s="65"/>
      <c r="D46" s="66"/>
      <c r="E46" s="67"/>
      <c r="F46" s="67"/>
      <c r="G46" s="67"/>
      <c r="H46" s="67"/>
      <c r="I46" s="67"/>
      <c r="J46" s="67"/>
      <c r="K46" s="67"/>
      <c r="L46" s="67"/>
      <c r="M46" s="68"/>
      <c r="N46" s="69"/>
      <c r="O46" s="70"/>
      <c r="P46" s="71"/>
      <c r="Q46" s="13">
        <f t="shared" si="0"/>
        <v>0</v>
      </c>
      <c r="S46" s="27">
        <f t="shared" si="1"/>
        <v>0</v>
      </c>
    </row>
    <row r="47" spans="1:19" ht="20.100000000000001" customHeight="1" x14ac:dyDescent="0.25">
      <c r="A47" s="65"/>
      <c r="B47" s="66"/>
      <c r="C47" s="65"/>
      <c r="D47" s="66"/>
      <c r="E47" s="67"/>
      <c r="F47" s="67"/>
      <c r="G47" s="67"/>
      <c r="H47" s="67"/>
      <c r="I47" s="67"/>
      <c r="J47" s="67"/>
      <c r="K47" s="67"/>
      <c r="L47" s="67"/>
      <c r="M47" s="68"/>
      <c r="N47" s="69"/>
      <c r="O47" s="70"/>
      <c r="P47" s="71"/>
      <c r="Q47" s="13">
        <f t="shared" si="0"/>
        <v>0</v>
      </c>
      <c r="S47" s="27">
        <f t="shared" si="1"/>
        <v>0</v>
      </c>
    </row>
    <row r="48" spans="1:19" ht="20.100000000000001" customHeight="1" x14ac:dyDescent="0.25">
      <c r="A48" s="65"/>
      <c r="B48" s="66"/>
      <c r="C48" s="65"/>
      <c r="D48" s="66"/>
      <c r="E48" s="67"/>
      <c r="F48" s="67"/>
      <c r="G48" s="67"/>
      <c r="H48" s="67"/>
      <c r="I48" s="67"/>
      <c r="J48" s="67"/>
      <c r="K48" s="67"/>
      <c r="L48" s="67"/>
      <c r="M48" s="68"/>
      <c r="N48" s="69"/>
      <c r="O48" s="70"/>
      <c r="P48" s="71"/>
      <c r="Q48" s="13">
        <f t="shared" si="0"/>
        <v>0</v>
      </c>
      <c r="S48" s="27">
        <f t="shared" si="1"/>
        <v>0</v>
      </c>
    </row>
    <row r="49" spans="1:19" ht="20.100000000000001" customHeight="1" x14ac:dyDescent="0.25">
      <c r="A49" s="65"/>
      <c r="B49" s="66"/>
      <c r="C49" s="65"/>
      <c r="D49" s="66"/>
      <c r="E49" s="67"/>
      <c r="F49" s="67"/>
      <c r="G49" s="67"/>
      <c r="H49" s="67"/>
      <c r="I49" s="67"/>
      <c r="J49" s="67"/>
      <c r="K49" s="67"/>
      <c r="L49" s="67"/>
      <c r="M49" s="68"/>
      <c r="N49" s="69"/>
      <c r="O49" s="70"/>
      <c r="P49" s="71"/>
      <c r="Q49" s="13">
        <f t="shared" si="0"/>
        <v>0</v>
      </c>
      <c r="S49" s="27">
        <f t="shared" si="1"/>
        <v>0</v>
      </c>
    </row>
    <row r="50" spans="1:19" ht="20.100000000000001" customHeight="1" x14ac:dyDescent="0.25">
      <c r="A50" s="65"/>
      <c r="B50" s="66"/>
      <c r="C50" s="65"/>
      <c r="D50" s="66"/>
      <c r="E50" s="67"/>
      <c r="F50" s="67"/>
      <c r="G50" s="67"/>
      <c r="H50" s="67"/>
      <c r="I50" s="67"/>
      <c r="J50" s="67"/>
      <c r="K50" s="67"/>
      <c r="L50" s="67"/>
      <c r="M50" s="68"/>
      <c r="N50" s="69"/>
      <c r="O50" s="67"/>
      <c r="P50" s="67"/>
      <c r="Q50" s="13">
        <f t="shared" si="0"/>
        <v>0</v>
      </c>
      <c r="S50" s="27">
        <f t="shared" si="1"/>
        <v>0</v>
      </c>
    </row>
  </sheetData>
  <mergeCells count="284">
    <mergeCell ref="B4:D4"/>
    <mergeCell ref="F4:G4"/>
    <mergeCell ref="H4:I4"/>
    <mergeCell ref="J4:K4"/>
    <mergeCell ref="L4:M4"/>
    <mergeCell ref="N4:O4"/>
    <mergeCell ref="A1:O1"/>
    <mergeCell ref="A2:G2"/>
    <mergeCell ref="H2:O2"/>
    <mergeCell ref="B3:D3"/>
    <mergeCell ref="F3:G3"/>
    <mergeCell ref="H3:I3"/>
    <mergeCell ref="L3:M3"/>
    <mergeCell ref="N3:O3"/>
    <mergeCell ref="O7:P7"/>
    <mergeCell ref="A8:B8"/>
    <mergeCell ref="C8:D8"/>
    <mergeCell ref="E8:J8"/>
    <mergeCell ref="K8:L8"/>
    <mergeCell ref="M8:N8"/>
    <mergeCell ref="O8:P8"/>
    <mergeCell ref="B5:D5"/>
    <mergeCell ref="H5:I5"/>
    <mergeCell ref="J5:K5"/>
    <mergeCell ref="L5:M5"/>
    <mergeCell ref="N5:O5"/>
    <mergeCell ref="A7:B7"/>
    <mergeCell ref="C7:D7"/>
    <mergeCell ref="E7:J7"/>
    <mergeCell ref="K7:L7"/>
    <mergeCell ref="M7:N7"/>
    <mergeCell ref="F5:G5"/>
    <mergeCell ref="A10:B10"/>
    <mergeCell ref="C10:D10"/>
    <mergeCell ref="E10:J10"/>
    <mergeCell ref="K10:L10"/>
    <mergeCell ref="M10:N10"/>
    <mergeCell ref="O10:P10"/>
    <mergeCell ref="A9:B9"/>
    <mergeCell ref="C9:D9"/>
    <mergeCell ref="E9:J9"/>
    <mergeCell ref="K9:L9"/>
    <mergeCell ref="M9:N9"/>
    <mergeCell ref="O9:P9"/>
    <mergeCell ref="A12:B12"/>
    <mergeCell ref="C12:D12"/>
    <mergeCell ref="E12:J12"/>
    <mergeCell ref="K12:L12"/>
    <mergeCell ref="M12:N12"/>
    <mergeCell ref="O12:P12"/>
    <mergeCell ref="A11:B11"/>
    <mergeCell ref="C11:D11"/>
    <mergeCell ref="E11:J11"/>
    <mergeCell ref="K11:L11"/>
    <mergeCell ref="M11:N11"/>
    <mergeCell ref="O11:P11"/>
    <mergeCell ref="A14:B14"/>
    <mergeCell ref="C14:D14"/>
    <mergeCell ref="E14:J14"/>
    <mergeCell ref="K14:L14"/>
    <mergeCell ref="M14:N14"/>
    <mergeCell ref="O14:P14"/>
    <mergeCell ref="A13:B13"/>
    <mergeCell ref="C13:D13"/>
    <mergeCell ref="E13:J13"/>
    <mergeCell ref="K13:L13"/>
    <mergeCell ref="M13:N13"/>
    <mergeCell ref="O13:P13"/>
    <mergeCell ref="A16:B16"/>
    <mergeCell ref="C16:D16"/>
    <mergeCell ref="E16:J16"/>
    <mergeCell ref="K16:L16"/>
    <mergeCell ref="M16:N16"/>
    <mergeCell ref="O16:P16"/>
    <mergeCell ref="A15:B15"/>
    <mergeCell ref="C15:D15"/>
    <mergeCell ref="E15:J15"/>
    <mergeCell ref="K15:L15"/>
    <mergeCell ref="M15:N15"/>
    <mergeCell ref="O15:P15"/>
    <mergeCell ref="A18:B18"/>
    <mergeCell ref="C18:D18"/>
    <mergeCell ref="E18:J18"/>
    <mergeCell ref="K18:L18"/>
    <mergeCell ref="M18:N18"/>
    <mergeCell ref="O18:P18"/>
    <mergeCell ref="A17:B17"/>
    <mergeCell ref="C17:D17"/>
    <mergeCell ref="E17:J17"/>
    <mergeCell ref="K17:L17"/>
    <mergeCell ref="M17:N17"/>
    <mergeCell ref="O17:P17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O19:P19"/>
    <mergeCell ref="A22:B22"/>
    <mergeCell ref="C22:D22"/>
    <mergeCell ref="E22:J22"/>
    <mergeCell ref="K22:L22"/>
    <mergeCell ref="M22:N22"/>
    <mergeCell ref="O22:P22"/>
    <mergeCell ref="A21:B21"/>
    <mergeCell ref="C21:D21"/>
    <mergeCell ref="E21:J21"/>
    <mergeCell ref="K21:L21"/>
    <mergeCell ref="M21:N21"/>
    <mergeCell ref="O21:P21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O23:P23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5:P25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7:P27"/>
    <mergeCell ref="A30:B30"/>
    <mergeCell ref="C30:D30"/>
    <mergeCell ref="E30:J30"/>
    <mergeCell ref="K30:L30"/>
    <mergeCell ref="M30:N30"/>
    <mergeCell ref="O30:P30"/>
    <mergeCell ref="A29:B29"/>
    <mergeCell ref="C29:D29"/>
    <mergeCell ref="E29:J29"/>
    <mergeCell ref="K29:L29"/>
    <mergeCell ref="M29:N29"/>
    <mergeCell ref="O29:P29"/>
    <mergeCell ref="A32:B32"/>
    <mergeCell ref="C32:D32"/>
    <mergeCell ref="E32:J32"/>
    <mergeCell ref="K32:L32"/>
    <mergeCell ref="M32:N32"/>
    <mergeCell ref="O32:P32"/>
    <mergeCell ref="A31:B31"/>
    <mergeCell ref="C31:D31"/>
    <mergeCell ref="E31:J31"/>
    <mergeCell ref="K31:L31"/>
    <mergeCell ref="M31:N31"/>
    <mergeCell ref="O31:P31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3:P33"/>
    <mergeCell ref="A36:B36"/>
    <mergeCell ref="C36:D36"/>
    <mergeCell ref="E36:J36"/>
    <mergeCell ref="K36:L36"/>
    <mergeCell ref="M36:N36"/>
    <mergeCell ref="O36:P36"/>
    <mergeCell ref="A35:B35"/>
    <mergeCell ref="C35:D35"/>
    <mergeCell ref="E35:J35"/>
    <mergeCell ref="K35:L35"/>
    <mergeCell ref="M35:N35"/>
    <mergeCell ref="O35:P35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O37:P37"/>
    <mergeCell ref="A40:B40"/>
    <mergeCell ref="C40:D40"/>
    <mergeCell ref="E40:J40"/>
    <mergeCell ref="K40:L40"/>
    <mergeCell ref="M40:N40"/>
    <mergeCell ref="O40:P40"/>
    <mergeCell ref="A39:B39"/>
    <mergeCell ref="C39:D39"/>
    <mergeCell ref="E39:J39"/>
    <mergeCell ref="K39:L39"/>
    <mergeCell ref="M39:N39"/>
    <mergeCell ref="O39:P39"/>
    <mergeCell ref="A42:B42"/>
    <mergeCell ref="C42:D42"/>
    <mergeCell ref="E42:J42"/>
    <mergeCell ref="K42:L42"/>
    <mergeCell ref="M42:N42"/>
    <mergeCell ref="O42:P42"/>
    <mergeCell ref="A41:B41"/>
    <mergeCell ref="C41:D41"/>
    <mergeCell ref="E41:J41"/>
    <mergeCell ref="K41:L41"/>
    <mergeCell ref="M41:N41"/>
    <mergeCell ref="O41:P41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3:P43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5:P45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7:P4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W50"/>
  <sheetViews>
    <sheetView zoomScale="90" zoomScaleNormal="90" workbookViewId="0">
      <selection activeCell="N11" sqref="N11:P11"/>
    </sheetView>
  </sheetViews>
  <sheetFormatPr defaultRowHeight="15" x14ac:dyDescent="0.25"/>
  <cols>
    <col min="1" max="1" width="9.140625" style="59"/>
    <col min="2" max="2" width="6.28515625" style="59" customWidth="1"/>
    <col min="3" max="3" width="7.5703125" style="59" customWidth="1"/>
    <col min="4" max="4" width="9" style="59" customWidth="1"/>
    <col min="5" max="5" width="14.42578125" style="59" customWidth="1"/>
    <col min="6" max="7" width="9.140625" style="59"/>
    <col min="8" max="8" width="16.7109375" style="59" customWidth="1"/>
    <col min="9" max="9" width="10.7109375" style="59" customWidth="1"/>
    <col min="10" max="10" width="5.7109375" style="59" customWidth="1"/>
    <col min="11" max="11" width="13.7109375" style="59" bestFit="1" customWidth="1"/>
    <col min="12" max="12" width="10.7109375" style="59" customWidth="1"/>
    <col min="13" max="13" width="13.7109375" style="59" bestFit="1" customWidth="1"/>
    <col min="14" max="14" width="23.42578125" style="59" customWidth="1"/>
    <col min="15" max="15" width="19.5703125" style="59" customWidth="1"/>
    <col min="16" max="16" width="33" style="59" customWidth="1"/>
    <col min="17" max="17" width="0" style="63" hidden="1" customWidth="1"/>
    <col min="18" max="18" width="0" style="59" hidden="1" customWidth="1"/>
    <col min="19" max="16384" width="9.140625" style="59"/>
  </cols>
  <sheetData>
    <row r="1" spans="1:23" customFormat="1" ht="24" thickBot="1" x14ac:dyDescent="0.4">
      <c r="A1" s="87" t="s">
        <v>40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50"/>
      <c r="Q1" s="24"/>
    </row>
    <row r="2" spans="1:23" customFormat="1" ht="18.75" x14ac:dyDescent="0.3">
      <c r="A2" s="88" t="s">
        <v>7</v>
      </c>
      <c r="B2" s="89"/>
      <c r="C2" s="89"/>
      <c r="D2" s="89"/>
      <c r="E2" s="89"/>
      <c r="F2" s="89"/>
      <c r="G2" s="90"/>
      <c r="H2" s="88" t="s">
        <v>17</v>
      </c>
      <c r="I2" s="89"/>
      <c r="J2" s="89"/>
      <c r="K2" s="89"/>
      <c r="L2" s="89"/>
      <c r="M2" s="89"/>
      <c r="N2" s="89"/>
      <c r="O2" s="89"/>
      <c r="P2" s="90"/>
      <c r="Q2" s="12"/>
      <c r="R2" s="25">
        <f>MAX(Q8:Q50)+250</f>
        <v>22860</v>
      </c>
      <c r="W2" s="43"/>
    </row>
    <row r="3" spans="1:23" customFormat="1" ht="20.100000000000001" customHeight="1" x14ac:dyDescent="0.25">
      <c r="A3" s="1" t="s">
        <v>8</v>
      </c>
      <c r="B3" s="82" t="s">
        <v>122</v>
      </c>
      <c r="C3" s="82"/>
      <c r="D3" s="82"/>
      <c r="E3" s="4" t="s">
        <v>11</v>
      </c>
      <c r="F3" s="82" t="s">
        <v>123</v>
      </c>
      <c r="G3" s="83"/>
      <c r="H3" s="1" t="s">
        <v>18</v>
      </c>
      <c r="I3" s="21">
        <v>250</v>
      </c>
      <c r="J3" s="21" t="s">
        <v>37</v>
      </c>
      <c r="K3" s="4" t="s">
        <v>179</v>
      </c>
      <c r="L3" s="117" t="s">
        <v>174</v>
      </c>
      <c r="M3" s="117"/>
      <c r="N3" s="117"/>
      <c r="O3" s="51" t="s">
        <v>181</v>
      </c>
      <c r="P3" s="49" t="s">
        <v>183</v>
      </c>
      <c r="Q3" s="60"/>
    </row>
    <row r="4" spans="1:23" customFormat="1" ht="18.75" x14ac:dyDescent="0.25">
      <c r="A4" s="1" t="s">
        <v>125</v>
      </c>
      <c r="B4" s="82" t="s">
        <v>124</v>
      </c>
      <c r="C4" s="82"/>
      <c r="D4" s="82"/>
      <c r="E4" s="4" t="s">
        <v>22</v>
      </c>
      <c r="F4" s="82"/>
      <c r="G4" s="83"/>
      <c r="H4" s="1" t="s">
        <v>19</v>
      </c>
      <c r="I4" s="82" t="s">
        <v>153</v>
      </c>
      <c r="J4" s="82"/>
      <c r="K4" s="4" t="s">
        <v>178</v>
      </c>
      <c r="L4" s="21" t="s">
        <v>172</v>
      </c>
      <c r="M4" s="4" t="s">
        <v>177</v>
      </c>
      <c r="N4" s="5" t="s">
        <v>184</v>
      </c>
      <c r="O4" s="51" t="s">
        <v>185</v>
      </c>
      <c r="P4" s="53" t="s">
        <v>188</v>
      </c>
      <c r="Q4" s="60"/>
      <c r="R4" s="43"/>
      <c r="S4" s="43"/>
      <c r="T4" s="43"/>
    </row>
    <row r="5" spans="1:23" customFormat="1" ht="19.5" thickBot="1" x14ac:dyDescent="0.3">
      <c r="A5" s="3"/>
      <c r="B5" s="47"/>
      <c r="C5" s="47"/>
      <c r="D5" s="47"/>
      <c r="E5" s="8" t="s">
        <v>92</v>
      </c>
      <c r="F5" s="74"/>
      <c r="G5" s="81"/>
      <c r="H5" s="3" t="s">
        <v>170</v>
      </c>
      <c r="I5" s="74" t="s">
        <v>171</v>
      </c>
      <c r="J5" s="74"/>
      <c r="K5" s="8" t="s">
        <v>180</v>
      </c>
      <c r="L5" s="47" t="s">
        <v>173</v>
      </c>
      <c r="M5" s="48" t="s">
        <v>182</v>
      </c>
      <c r="N5" s="45" t="s">
        <v>190</v>
      </c>
      <c r="O5" s="48" t="s">
        <v>186</v>
      </c>
      <c r="P5" s="52" t="s">
        <v>187</v>
      </c>
      <c r="Q5" s="60"/>
      <c r="R5" s="43"/>
      <c r="S5" s="43"/>
      <c r="T5" s="43"/>
    </row>
    <row r="6" spans="1:23" customFormat="1" ht="9.9499999999999993" customHeight="1" x14ac:dyDescent="0.25">
      <c r="K6" s="2"/>
      <c r="P6" s="44"/>
      <c r="Q6" s="61"/>
      <c r="R6" s="43"/>
      <c r="S6" s="43"/>
    </row>
    <row r="7" spans="1:23" s="7" customFormat="1" ht="30" customHeight="1" x14ac:dyDescent="0.25">
      <c r="A7" s="72" t="s">
        <v>12</v>
      </c>
      <c r="B7" s="73"/>
      <c r="C7" s="77" t="s">
        <v>24</v>
      </c>
      <c r="D7" s="78"/>
      <c r="E7" s="79" t="s">
        <v>25</v>
      </c>
      <c r="F7" s="80"/>
      <c r="G7" s="80"/>
      <c r="H7" s="80"/>
      <c r="I7" s="80"/>
      <c r="J7" s="80"/>
      <c r="K7" s="46" t="s">
        <v>127</v>
      </c>
      <c r="L7" s="72" t="s">
        <v>14</v>
      </c>
      <c r="M7" s="73"/>
      <c r="N7" s="80" t="s">
        <v>26</v>
      </c>
      <c r="O7" s="80"/>
      <c r="P7" s="80"/>
      <c r="Q7" s="61"/>
      <c r="R7" s="43"/>
      <c r="S7" s="43"/>
    </row>
    <row r="8" spans="1:23" s="56" customFormat="1" ht="30" customHeight="1" x14ac:dyDescent="0.25">
      <c r="A8" s="112">
        <v>45047</v>
      </c>
      <c r="B8" s="113"/>
      <c r="C8" s="112" t="s">
        <v>154</v>
      </c>
      <c r="D8" s="113"/>
      <c r="E8" s="114" t="s">
        <v>161</v>
      </c>
      <c r="F8" s="114"/>
      <c r="G8" s="114"/>
      <c r="H8" s="114"/>
      <c r="I8" s="114"/>
      <c r="J8" s="114"/>
      <c r="K8" s="54">
        <v>22278</v>
      </c>
      <c r="L8" s="115" t="s">
        <v>162</v>
      </c>
      <c r="M8" s="116"/>
      <c r="N8" s="114"/>
      <c r="O8" s="114"/>
      <c r="P8" s="114"/>
      <c r="Q8" s="62">
        <f>IF(C8="y",K8*1,0)</f>
        <v>22278</v>
      </c>
      <c r="R8" s="55"/>
      <c r="T8" s="55"/>
      <c r="U8" s="55"/>
      <c r="V8" s="55"/>
    </row>
    <row r="9" spans="1:23" s="56" customFormat="1" ht="30" customHeight="1" x14ac:dyDescent="0.25">
      <c r="A9" s="112">
        <v>45090</v>
      </c>
      <c r="B9" s="113"/>
      <c r="C9" s="112" t="s">
        <v>154</v>
      </c>
      <c r="D9" s="113"/>
      <c r="E9" s="114" t="s">
        <v>189</v>
      </c>
      <c r="F9" s="114"/>
      <c r="G9" s="114"/>
      <c r="H9" s="114"/>
      <c r="I9" s="114"/>
      <c r="J9" s="114"/>
      <c r="K9" s="54">
        <v>22292</v>
      </c>
      <c r="L9" s="115" t="s">
        <v>164</v>
      </c>
      <c r="M9" s="116"/>
      <c r="N9" s="114" t="s">
        <v>175</v>
      </c>
      <c r="O9" s="114"/>
      <c r="P9" s="114"/>
      <c r="Q9" s="62">
        <f t="shared" ref="Q9:Q50" si="0">IF(C9="y",K9*1,0)</f>
        <v>22292</v>
      </c>
      <c r="R9" s="55"/>
      <c r="T9" s="55"/>
      <c r="U9" s="55"/>
      <c r="V9" s="55"/>
    </row>
    <row r="10" spans="1:23" ht="30" customHeight="1" x14ac:dyDescent="0.25">
      <c r="A10" s="108">
        <v>45393</v>
      </c>
      <c r="B10" s="109"/>
      <c r="C10" s="108" t="s">
        <v>243</v>
      </c>
      <c r="D10" s="109"/>
      <c r="E10" s="107" t="s">
        <v>273</v>
      </c>
      <c r="F10" s="107"/>
      <c r="G10" s="107"/>
      <c r="H10" s="107"/>
      <c r="I10" s="107"/>
      <c r="J10" s="107"/>
      <c r="K10" s="57">
        <v>22610</v>
      </c>
      <c r="L10" s="110" t="s">
        <v>269</v>
      </c>
      <c r="M10" s="111"/>
      <c r="N10" s="107" t="s">
        <v>274</v>
      </c>
      <c r="O10" s="107"/>
      <c r="P10" s="107"/>
      <c r="Q10" s="62">
        <f t="shared" si="0"/>
        <v>22610</v>
      </c>
      <c r="R10" s="58"/>
      <c r="S10" s="56"/>
      <c r="T10" s="58"/>
      <c r="U10" s="58"/>
      <c r="V10" s="58"/>
    </row>
    <row r="11" spans="1:23" ht="30" customHeight="1" x14ac:dyDescent="0.25">
      <c r="A11" s="108"/>
      <c r="B11" s="109"/>
      <c r="C11" s="108"/>
      <c r="D11" s="109"/>
      <c r="E11" s="107"/>
      <c r="F11" s="107"/>
      <c r="G11" s="107"/>
      <c r="H11" s="107"/>
      <c r="I11" s="107"/>
      <c r="J11" s="107"/>
      <c r="K11" s="57"/>
      <c r="L11" s="110"/>
      <c r="M11" s="111"/>
      <c r="N11" s="107"/>
      <c r="O11" s="107"/>
      <c r="P11" s="107"/>
      <c r="Q11" s="62">
        <f t="shared" si="0"/>
        <v>0</v>
      </c>
      <c r="R11" s="58"/>
      <c r="S11" s="58"/>
      <c r="T11" s="58"/>
      <c r="U11" s="58"/>
      <c r="V11" s="58"/>
    </row>
    <row r="12" spans="1:23" ht="30" customHeight="1" x14ac:dyDescent="0.25">
      <c r="A12" s="108"/>
      <c r="B12" s="109"/>
      <c r="C12" s="108"/>
      <c r="D12" s="109"/>
      <c r="E12" s="107"/>
      <c r="F12" s="107"/>
      <c r="G12" s="107"/>
      <c r="H12" s="107"/>
      <c r="I12" s="107"/>
      <c r="J12" s="107"/>
      <c r="K12" s="57"/>
      <c r="L12" s="110"/>
      <c r="M12" s="111"/>
      <c r="N12" s="107"/>
      <c r="O12" s="107"/>
      <c r="P12" s="107"/>
      <c r="Q12" s="62">
        <f t="shared" si="0"/>
        <v>0</v>
      </c>
      <c r="R12" s="58"/>
      <c r="S12" s="58"/>
      <c r="T12" s="58"/>
      <c r="U12" s="58"/>
      <c r="V12" s="58"/>
    </row>
    <row r="13" spans="1:23" ht="30" customHeight="1" x14ac:dyDescent="0.25">
      <c r="A13" s="108"/>
      <c r="B13" s="109"/>
      <c r="C13" s="108"/>
      <c r="D13" s="109"/>
      <c r="E13" s="107"/>
      <c r="F13" s="107"/>
      <c r="G13" s="107"/>
      <c r="H13" s="107"/>
      <c r="I13" s="107"/>
      <c r="J13" s="107"/>
      <c r="K13" s="57"/>
      <c r="L13" s="110"/>
      <c r="M13" s="111"/>
      <c r="N13" s="107"/>
      <c r="O13" s="107"/>
      <c r="P13" s="107"/>
      <c r="Q13" s="62">
        <f t="shared" si="0"/>
        <v>0</v>
      </c>
      <c r="R13" s="58"/>
      <c r="S13" s="58"/>
      <c r="T13" s="58"/>
      <c r="U13" s="58"/>
      <c r="V13" s="58"/>
    </row>
    <row r="14" spans="1:23" ht="30" customHeight="1" x14ac:dyDescent="0.25">
      <c r="A14" s="108"/>
      <c r="B14" s="109"/>
      <c r="C14" s="108"/>
      <c r="D14" s="109"/>
      <c r="E14" s="107"/>
      <c r="F14" s="107"/>
      <c r="G14" s="107"/>
      <c r="H14" s="107"/>
      <c r="I14" s="107"/>
      <c r="J14" s="107"/>
      <c r="K14" s="57"/>
      <c r="L14" s="110"/>
      <c r="M14" s="111"/>
      <c r="N14" s="107"/>
      <c r="O14" s="107"/>
      <c r="P14" s="107"/>
      <c r="Q14" s="62">
        <f t="shared" si="0"/>
        <v>0</v>
      </c>
      <c r="R14" s="58"/>
      <c r="S14" s="58"/>
      <c r="T14" s="58"/>
      <c r="U14" s="58"/>
      <c r="V14" s="58"/>
    </row>
    <row r="15" spans="1:23" ht="30" customHeight="1" x14ac:dyDescent="0.25">
      <c r="A15" s="108"/>
      <c r="B15" s="109"/>
      <c r="C15" s="108"/>
      <c r="D15" s="109"/>
      <c r="E15" s="107"/>
      <c r="F15" s="107"/>
      <c r="G15" s="107"/>
      <c r="H15" s="107"/>
      <c r="I15" s="107"/>
      <c r="J15" s="107"/>
      <c r="K15" s="57"/>
      <c r="L15" s="110"/>
      <c r="M15" s="111"/>
      <c r="N15" s="107"/>
      <c r="O15" s="107"/>
      <c r="P15" s="107"/>
      <c r="Q15" s="62">
        <f t="shared" si="0"/>
        <v>0</v>
      </c>
      <c r="R15" s="58"/>
      <c r="S15" s="58"/>
      <c r="T15" s="58"/>
      <c r="U15" s="58"/>
      <c r="V15" s="58"/>
    </row>
    <row r="16" spans="1:23" ht="30" customHeight="1" x14ac:dyDescent="0.25">
      <c r="A16" s="108"/>
      <c r="B16" s="109"/>
      <c r="C16" s="108"/>
      <c r="D16" s="109"/>
      <c r="E16" s="107"/>
      <c r="F16" s="107"/>
      <c r="G16" s="107"/>
      <c r="H16" s="107"/>
      <c r="I16" s="107"/>
      <c r="J16" s="107"/>
      <c r="K16" s="57"/>
      <c r="L16" s="110"/>
      <c r="M16" s="111"/>
      <c r="N16" s="107"/>
      <c r="O16" s="107"/>
      <c r="P16" s="107"/>
      <c r="Q16" s="62">
        <f t="shared" si="0"/>
        <v>0</v>
      </c>
      <c r="R16" s="58"/>
      <c r="S16" s="58"/>
      <c r="T16" s="58"/>
      <c r="U16" s="58"/>
      <c r="V16" s="58"/>
    </row>
    <row r="17" spans="1:22" ht="30" customHeight="1" x14ac:dyDescent="0.25">
      <c r="A17" s="108"/>
      <c r="B17" s="109"/>
      <c r="C17" s="108"/>
      <c r="D17" s="109"/>
      <c r="E17" s="107"/>
      <c r="F17" s="107"/>
      <c r="G17" s="107"/>
      <c r="H17" s="107"/>
      <c r="I17" s="107"/>
      <c r="J17" s="107"/>
      <c r="K17" s="57"/>
      <c r="L17" s="110"/>
      <c r="M17" s="111"/>
      <c r="N17" s="107"/>
      <c r="O17" s="107"/>
      <c r="P17" s="107"/>
      <c r="Q17" s="62">
        <f t="shared" si="0"/>
        <v>0</v>
      </c>
      <c r="R17" s="58"/>
      <c r="S17" s="58"/>
      <c r="T17" s="58"/>
      <c r="U17" s="58"/>
      <c r="V17" s="58"/>
    </row>
    <row r="18" spans="1:22" ht="30" customHeight="1" x14ac:dyDescent="0.25">
      <c r="A18" s="108"/>
      <c r="B18" s="109"/>
      <c r="C18" s="108"/>
      <c r="D18" s="109"/>
      <c r="E18" s="107"/>
      <c r="F18" s="107"/>
      <c r="G18" s="107"/>
      <c r="H18" s="107"/>
      <c r="I18" s="107"/>
      <c r="J18" s="107"/>
      <c r="K18" s="57"/>
      <c r="L18" s="110"/>
      <c r="M18" s="111"/>
      <c r="N18" s="107"/>
      <c r="O18" s="107"/>
      <c r="P18" s="107"/>
      <c r="Q18" s="62">
        <f t="shared" si="0"/>
        <v>0</v>
      </c>
      <c r="R18" s="58"/>
      <c r="S18" s="58"/>
      <c r="T18" s="58"/>
      <c r="U18" s="58"/>
      <c r="V18" s="58"/>
    </row>
    <row r="19" spans="1:22" ht="30" customHeight="1" x14ac:dyDescent="0.25">
      <c r="A19" s="108"/>
      <c r="B19" s="109"/>
      <c r="C19" s="108"/>
      <c r="D19" s="109"/>
      <c r="E19" s="107"/>
      <c r="F19" s="107"/>
      <c r="G19" s="107"/>
      <c r="H19" s="107"/>
      <c r="I19" s="107"/>
      <c r="J19" s="107"/>
      <c r="K19" s="57"/>
      <c r="L19" s="110"/>
      <c r="M19" s="111"/>
      <c r="N19" s="107"/>
      <c r="O19" s="107"/>
      <c r="P19" s="107"/>
      <c r="Q19" s="62">
        <f t="shared" si="0"/>
        <v>0</v>
      </c>
      <c r="R19" s="58"/>
      <c r="S19" s="58"/>
      <c r="T19" s="58"/>
      <c r="U19" s="58"/>
      <c r="V19" s="58"/>
    </row>
    <row r="20" spans="1:22" ht="30" customHeight="1" x14ac:dyDescent="0.25">
      <c r="A20" s="108"/>
      <c r="B20" s="109"/>
      <c r="C20" s="108"/>
      <c r="D20" s="109"/>
      <c r="E20" s="107"/>
      <c r="F20" s="107"/>
      <c r="G20" s="107"/>
      <c r="H20" s="107"/>
      <c r="I20" s="107"/>
      <c r="J20" s="107"/>
      <c r="K20" s="57"/>
      <c r="L20" s="110"/>
      <c r="M20" s="111"/>
      <c r="N20" s="107"/>
      <c r="O20" s="107"/>
      <c r="P20" s="107"/>
      <c r="Q20" s="62">
        <f t="shared" si="0"/>
        <v>0</v>
      </c>
      <c r="R20" s="58"/>
      <c r="S20" s="58"/>
      <c r="T20" s="58"/>
      <c r="U20" s="58"/>
      <c r="V20" s="58"/>
    </row>
    <row r="21" spans="1:22" ht="30" customHeight="1" x14ac:dyDescent="0.25">
      <c r="A21" s="108"/>
      <c r="B21" s="109"/>
      <c r="C21" s="108"/>
      <c r="D21" s="109"/>
      <c r="E21" s="107"/>
      <c r="F21" s="107"/>
      <c r="G21" s="107"/>
      <c r="H21" s="107"/>
      <c r="I21" s="107"/>
      <c r="J21" s="107"/>
      <c r="K21" s="57"/>
      <c r="L21" s="110"/>
      <c r="M21" s="111"/>
      <c r="N21" s="107"/>
      <c r="O21" s="107"/>
      <c r="P21" s="107"/>
      <c r="Q21" s="62">
        <f t="shared" si="0"/>
        <v>0</v>
      </c>
      <c r="R21" s="58"/>
      <c r="S21" s="58"/>
      <c r="T21" s="58"/>
      <c r="U21" s="58"/>
      <c r="V21" s="58"/>
    </row>
    <row r="22" spans="1:22" ht="30" customHeight="1" x14ac:dyDescent="0.25">
      <c r="A22" s="108"/>
      <c r="B22" s="109"/>
      <c r="C22" s="108"/>
      <c r="D22" s="109"/>
      <c r="E22" s="107"/>
      <c r="F22" s="107"/>
      <c r="G22" s="107"/>
      <c r="H22" s="107"/>
      <c r="I22" s="107"/>
      <c r="J22" s="107"/>
      <c r="K22" s="57"/>
      <c r="L22" s="110"/>
      <c r="M22" s="111"/>
      <c r="N22" s="107"/>
      <c r="O22" s="107"/>
      <c r="P22" s="107"/>
      <c r="Q22" s="62">
        <f t="shared" si="0"/>
        <v>0</v>
      </c>
      <c r="R22" s="58"/>
      <c r="S22" s="58"/>
      <c r="T22" s="58"/>
      <c r="U22" s="58"/>
      <c r="V22" s="58"/>
    </row>
    <row r="23" spans="1:22" ht="30" customHeight="1" x14ac:dyDescent="0.25">
      <c r="A23" s="108"/>
      <c r="B23" s="109"/>
      <c r="C23" s="108"/>
      <c r="D23" s="109"/>
      <c r="E23" s="107"/>
      <c r="F23" s="107"/>
      <c r="G23" s="107"/>
      <c r="H23" s="107"/>
      <c r="I23" s="107"/>
      <c r="J23" s="107"/>
      <c r="K23" s="57"/>
      <c r="L23" s="110"/>
      <c r="M23" s="111"/>
      <c r="N23" s="107"/>
      <c r="O23" s="107"/>
      <c r="P23" s="107"/>
      <c r="Q23" s="62">
        <f t="shared" si="0"/>
        <v>0</v>
      </c>
      <c r="R23" s="58"/>
      <c r="S23" s="58"/>
      <c r="T23" s="58"/>
      <c r="U23" s="58"/>
      <c r="V23" s="58"/>
    </row>
    <row r="24" spans="1:22" ht="30" customHeight="1" x14ac:dyDescent="0.25">
      <c r="A24" s="108"/>
      <c r="B24" s="109"/>
      <c r="C24" s="108"/>
      <c r="D24" s="109"/>
      <c r="E24" s="107"/>
      <c r="F24" s="107"/>
      <c r="G24" s="107"/>
      <c r="H24" s="107"/>
      <c r="I24" s="107"/>
      <c r="J24" s="107"/>
      <c r="K24" s="57"/>
      <c r="L24" s="110"/>
      <c r="M24" s="111"/>
      <c r="N24" s="107"/>
      <c r="O24" s="107"/>
      <c r="P24" s="107"/>
      <c r="Q24" s="62">
        <f t="shared" si="0"/>
        <v>0</v>
      </c>
      <c r="R24" s="58"/>
      <c r="S24" s="58"/>
      <c r="T24" s="58"/>
      <c r="U24" s="58"/>
      <c r="V24" s="58"/>
    </row>
    <row r="25" spans="1:22" ht="30" customHeight="1" x14ac:dyDescent="0.25">
      <c r="A25" s="108"/>
      <c r="B25" s="109"/>
      <c r="C25" s="108"/>
      <c r="D25" s="109"/>
      <c r="E25" s="107"/>
      <c r="F25" s="107"/>
      <c r="G25" s="107"/>
      <c r="H25" s="107"/>
      <c r="I25" s="107"/>
      <c r="J25" s="107"/>
      <c r="K25" s="57"/>
      <c r="L25" s="110"/>
      <c r="M25" s="111"/>
      <c r="N25" s="107"/>
      <c r="O25" s="107"/>
      <c r="P25" s="107"/>
      <c r="Q25" s="62">
        <f t="shared" si="0"/>
        <v>0</v>
      </c>
      <c r="R25" s="58"/>
      <c r="S25" s="58"/>
      <c r="T25" s="58"/>
      <c r="U25" s="58"/>
      <c r="V25" s="58"/>
    </row>
    <row r="26" spans="1:22" ht="30" customHeight="1" x14ac:dyDescent="0.25">
      <c r="A26" s="108"/>
      <c r="B26" s="109"/>
      <c r="C26" s="108"/>
      <c r="D26" s="109"/>
      <c r="E26" s="107"/>
      <c r="F26" s="107"/>
      <c r="G26" s="107"/>
      <c r="H26" s="107"/>
      <c r="I26" s="107"/>
      <c r="J26" s="107"/>
      <c r="K26" s="57"/>
      <c r="L26" s="110"/>
      <c r="M26" s="111"/>
      <c r="N26" s="107"/>
      <c r="O26" s="107"/>
      <c r="P26" s="107"/>
      <c r="Q26" s="62">
        <f t="shared" si="0"/>
        <v>0</v>
      </c>
      <c r="R26" s="58"/>
      <c r="S26" s="58"/>
      <c r="T26" s="58"/>
      <c r="U26" s="58"/>
      <c r="V26" s="58"/>
    </row>
    <row r="27" spans="1:22" ht="30" customHeight="1" x14ac:dyDescent="0.25">
      <c r="A27" s="108"/>
      <c r="B27" s="109"/>
      <c r="C27" s="108"/>
      <c r="D27" s="109"/>
      <c r="E27" s="107"/>
      <c r="F27" s="107"/>
      <c r="G27" s="107"/>
      <c r="H27" s="107"/>
      <c r="I27" s="107"/>
      <c r="J27" s="107"/>
      <c r="K27" s="57"/>
      <c r="L27" s="110"/>
      <c r="M27" s="111"/>
      <c r="N27" s="107"/>
      <c r="O27" s="107"/>
      <c r="P27" s="107"/>
      <c r="Q27" s="62">
        <f t="shared" si="0"/>
        <v>0</v>
      </c>
      <c r="R27" s="58"/>
      <c r="S27" s="58"/>
      <c r="T27" s="58"/>
      <c r="U27" s="58"/>
      <c r="V27" s="58"/>
    </row>
    <row r="28" spans="1:22" ht="30" customHeight="1" x14ac:dyDescent="0.25">
      <c r="A28" s="108"/>
      <c r="B28" s="109"/>
      <c r="C28" s="108"/>
      <c r="D28" s="109"/>
      <c r="E28" s="107"/>
      <c r="F28" s="107"/>
      <c r="G28" s="107"/>
      <c r="H28" s="107"/>
      <c r="I28" s="107"/>
      <c r="J28" s="107"/>
      <c r="K28" s="57"/>
      <c r="L28" s="110"/>
      <c r="M28" s="111"/>
      <c r="N28" s="107"/>
      <c r="O28" s="107"/>
      <c r="P28" s="107"/>
      <c r="Q28" s="62">
        <f t="shared" si="0"/>
        <v>0</v>
      </c>
    </row>
    <row r="29" spans="1:22" ht="30" customHeight="1" x14ac:dyDescent="0.25">
      <c r="A29" s="108"/>
      <c r="B29" s="109"/>
      <c r="C29" s="108"/>
      <c r="D29" s="109"/>
      <c r="E29" s="107"/>
      <c r="F29" s="107"/>
      <c r="G29" s="107"/>
      <c r="H29" s="107"/>
      <c r="I29" s="107"/>
      <c r="J29" s="107"/>
      <c r="K29" s="57"/>
      <c r="L29" s="110"/>
      <c r="M29" s="111"/>
      <c r="N29" s="107"/>
      <c r="O29" s="107"/>
      <c r="P29" s="107"/>
      <c r="Q29" s="62">
        <f t="shared" si="0"/>
        <v>0</v>
      </c>
    </row>
    <row r="30" spans="1:22" ht="30" customHeight="1" x14ac:dyDescent="0.25">
      <c r="A30" s="108"/>
      <c r="B30" s="109"/>
      <c r="C30" s="108"/>
      <c r="D30" s="109"/>
      <c r="E30" s="107"/>
      <c r="F30" s="107"/>
      <c r="G30" s="107"/>
      <c r="H30" s="107"/>
      <c r="I30" s="107"/>
      <c r="J30" s="107"/>
      <c r="K30" s="57"/>
      <c r="L30" s="110"/>
      <c r="M30" s="111"/>
      <c r="N30" s="107"/>
      <c r="O30" s="107"/>
      <c r="P30" s="107"/>
      <c r="Q30" s="62">
        <f t="shared" si="0"/>
        <v>0</v>
      </c>
    </row>
    <row r="31" spans="1:22" ht="30" customHeight="1" x14ac:dyDescent="0.25">
      <c r="A31" s="108"/>
      <c r="B31" s="109"/>
      <c r="C31" s="108"/>
      <c r="D31" s="109"/>
      <c r="E31" s="107"/>
      <c r="F31" s="107"/>
      <c r="G31" s="107"/>
      <c r="H31" s="107"/>
      <c r="I31" s="107"/>
      <c r="J31" s="107"/>
      <c r="K31" s="57"/>
      <c r="L31" s="110"/>
      <c r="M31" s="111"/>
      <c r="N31" s="107"/>
      <c r="O31" s="107"/>
      <c r="P31" s="107"/>
      <c r="Q31" s="62">
        <f t="shared" si="0"/>
        <v>0</v>
      </c>
    </row>
    <row r="32" spans="1:22" ht="30" customHeight="1" x14ac:dyDescent="0.25">
      <c r="A32" s="108"/>
      <c r="B32" s="109"/>
      <c r="C32" s="108"/>
      <c r="D32" s="109"/>
      <c r="E32" s="107"/>
      <c r="F32" s="107"/>
      <c r="G32" s="107"/>
      <c r="H32" s="107"/>
      <c r="I32" s="107"/>
      <c r="J32" s="107"/>
      <c r="K32" s="57"/>
      <c r="L32" s="110"/>
      <c r="M32" s="111"/>
      <c r="N32" s="107"/>
      <c r="O32" s="107"/>
      <c r="P32" s="107"/>
      <c r="Q32" s="62">
        <f t="shared" si="0"/>
        <v>0</v>
      </c>
    </row>
    <row r="33" spans="1:17" ht="30" customHeight="1" x14ac:dyDescent="0.25">
      <c r="A33" s="108"/>
      <c r="B33" s="109"/>
      <c r="C33" s="108"/>
      <c r="D33" s="109"/>
      <c r="E33" s="107"/>
      <c r="F33" s="107"/>
      <c r="G33" s="107"/>
      <c r="H33" s="107"/>
      <c r="I33" s="107"/>
      <c r="J33" s="107"/>
      <c r="K33" s="57"/>
      <c r="L33" s="110"/>
      <c r="M33" s="111"/>
      <c r="N33" s="107"/>
      <c r="O33" s="107"/>
      <c r="P33" s="107"/>
      <c r="Q33" s="62">
        <f t="shared" si="0"/>
        <v>0</v>
      </c>
    </row>
    <row r="34" spans="1:17" ht="30" customHeight="1" x14ac:dyDescent="0.25">
      <c r="A34" s="108"/>
      <c r="B34" s="109"/>
      <c r="C34" s="108"/>
      <c r="D34" s="109"/>
      <c r="E34" s="107"/>
      <c r="F34" s="107"/>
      <c r="G34" s="107"/>
      <c r="H34" s="107"/>
      <c r="I34" s="107"/>
      <c r="J34" s="107"/>
      <c r="K34" s="57"/>
      <c r="L34" s="110"/>
      <c r="M34" s="111"/>
      <c r="N34" s="107"/>
      <c r="O34" s="107"/>
      <c r="P34" s="107"/>
      <c r="Q34" s="62">
        <f t="shared" si="0"/>
        <v>0</v>
      </c>
    </row>
    <row r="35" spans="1:17" ht="30" customHeight="1" x14ac:dyDescent="0.25">
      <c r="A35" s="108"/>
      <c r="B35" s="109"/>
      <c r="C35" s="108"/>
      <c r="D35" s="109"/>
      <c r="E35" s="107"/>
      <c r="F35" s="107"/>
      <c r="G35" s="107"/>
      <c r="H35" s="107"/>
      <c r="I35" s="107"/>
      <c r="J35" s="107"/>
      <c r="K35" s="57"/>
      <c r="L35" s="110"/>
      <c r="M35" s="111"/>
      <c r="N35" s="107"/>
      <c r="O35" s="107"/>
      <c r="P35" s="107"/>
      <c r="Q35" s="62">
        <f t="shared" si="0"/>
        <v>0</v>
      </c>
    </row>
    <row r="36" spans="1:17" ht="30" customHeight="1" x14ac:dyDescent="0.25">
      <c r="A36" s="108"/>
      <c r="B36" s="109"/>
      <c r="C36" s="108"/>
      <c r="D36" s="109"/>
      <c r="E36" s="107"/>
      <c r="F36" s="107"/>
      <c r="G36" s="107"/>
      <c r="H36" s="107"/>
      <c r="I36" s="107"/>
      <c r="J36" s="107"/>
      <c r="K36" s="57"/>
      <c r="L36" s="110"/>
      <c r="M36" s="111"/>
      <c r="N36" s="107"/>
      <c r="O36" s="107"/>
      <c r="P36" s="107"/>
      <c r="Q36" s="62">
        <f t="shared" si="0"/>
        <v>0</v>
      </c>
    </row>
    <row r="37" spans="1:17" ht="30" customHeight="1" x14ac:dyDescent="0.25">
      <c r="A37" s="108"/>
      <c r="B37" s="109"/>
      <c r="C37" s="108"/>
      <c r="D37" s="109"/>
      <c r="E37" s="107"/>
      <c r="F37" s="107"/>
      <c r="G37" s="107"/>
      <c r="H37" s="107"/>
      <c r="I37" s="107"/>
      <c r="J37" s="107"/>
      <c r="K37" s="57"/>
      <c r="L37" s="110"/>
      <c r="M37" s="111"/>
      <c r="N37" s="107"/>
      <c r="O37" s="107"/>
      <c r="P37" s="107"/>
      <c r="Q37" s="62">
        <f t="shared" si="0"/>
        <v>0</v>
      </c>
    </row>
    <row r="38" spans="1:17" ht="30" customHeight="1" x14ac:dyDescent="0.25">
      <c r="A38" s="108"/>
      <c r="B38" s="109"/>
      <c r="C38" s="108"/>
      <c r="D38" s="109"/>
      <c r="E38" s="107"/>
      <c r="F38" s="107"/>
      <c r="G38" s="107"/>
      <c r="H38" s="107"/>
      <c r="I38" s="107"/>
      <c r="J38" s="107"/>
      <c r="K38" s="57"/>
      <c r="L38" s="110"/>
      <c r="M38" s="111"/>
      <c r="N38" s="107"/>
      <c r="O38" s="107"/>
      <c r="P38" s="107"/>
      <c r="Q38" s="62">
        <f t="shared" si="0"/>
        <v>0</v>
      </c>
    </row>
    <row r="39" spans="1:17" ht="30" customHeight="1" x14ac:dyDescent="0.25">
      <c r="A39" s="108"/>
      <c r="B39" s="109"/>
      <c r="C39" s="108"/>
      <c r="D39" s="109"/>
      <c r="E39" s="107"/>
      <c r="F39" s="107"/>
      <c r="G39" s="107"/>
      <c r="H39" s="107"/>
      <c r="I39" s="107"/>
      <c r="J39" s="107"/>
      <c r="K39" s="57"/>
      <c r="L39" s="110"/>
      <c r="M39" s="111"/>
      <c r="N39" s="107"/>
      <c r="O39" s="107"/>
      <c r="P39" s="107"/>
      <c r="Q39" s="62">
        <f t="shared" si="0"/>
        <v>0</v>
      </c>
    </row>
    <row r="40" spans="1:17" ht="30" customHeight="1" x14ac:dyDescent="0.25">
      <c r="A40" s="108"/>
      <c r="B40" s="109"/>
      <c r="C40" s="108"/>
      <c r="D40" s="109"/>
      <c r="E40" s="107"/>
      <c r="F40" s="107"/>
      <c r="G40" s="107"/>
      <c r="H40" s="107"/>
      <c r="I40" s="107"/>
      <c r="J40" s="107"/>
      <c r="K40" s="57"/>
      <c r="L40" s="110"/>
      <c r="M40" s="111"/>
      <c r="N40" s="107"/>
      <c r="O40" s="107"/>
      <c r="P40" s="107"/>
      <c r="Q40" s="62">
        <f t="shared" si="0"/>
        <v>0</v>
      </c>
    </row>
    <row r="41" spans="1:17" ht="30" customHeight="1" x14ac:dyDescent="0.25">
      <c r="A41" s="108"/>
      <c r="B41" s="109"/>
      <c r="C41" s="108"/>
      <c r="D41" s="109"/>
      <c r="E41" s="107"/>
      <c r="F41" s="107"/>
      <c r="G41" s="107"/>
      <c r="H41" s="107"/>
      <c r="I41" s="107"/>
      <c r="J41" s="107"/>
      <c r="K41" s="57"/>
      <c r="L41" s="110"/>
      <c r="M41" s="111"/>
      <c r="N41" s="107"/>
      <c r="O41" s="107"/>
      <c r="P41" s="107"/>
      <c r="Q41" s="62">
        <f t="shared" si="0"/>
        <v>0</v>
      </c>
    </row>
    <row r="42" spans="1:17" ht="30" customHeight="1" x14ac:dyDescent="0.25">
      <c r="A42" s="108"/>
      <c r="B42" s="109"/>
      <c r="C42" s="108"/>
      <c r="D42" s="109"/>
      <c r="E42" s="107"/>
      <c r="F42" s="107"/>
      <c r="G42" s="107"/>
      <c r="H42" s="107"/>
      <c r="I42" s="107"/>
      <c r="J42" s="107"/>
      <c r="K42" s="57"/>
      <c r="L42" s="110"/>
      <c r="M42" s="111"/>
      <c r="N42" s="107"/>
      <c r="O42" s="107"/>
      <c r="P42" s="107"/>
      <c r="Q42" s="62">
        <f t="shared" si="0"/>
        <v>0</v>
      </c>
    </row>
    <row r="43" spans="1:17" ht="30" customHeight="1" x14ac:dyDescent="0.25">
      <c r="A43" s="108"/>
      <c r="B43" s="109"/>
      <c r="C43" s="108"/>
      <c r="D43" s="109"/>
      <c r="E43" s="107"/>
      <c r="F43" s="107"/>
      <c r="G43" s="107"/>
      <c r="H43" s="107"/>
      <c r="I43" s="107"/>
      <c r="J43" s="107"/>
      <c r="K43" s="57"/>
      <c r="L43" s="110"/>
      <c r="M43" s="111"/>
      <c r="N43" s="107"/>
      <c r="O43" s="107"/>
      <c r="P43" s="107"/>
      <c r="Q43" s="62">
        <f t="shared" si="0"/>
        <v>0</v>
      </c>
    </row>
    <row r="44" spans="1:17" ht="30" customHeight="1" x14ac:dyDescent="0.25">
      <c r="A44" s="108"/>
      <c r="B44" s="109"/>
      <c r="C44" s="108"/>
      <c r="D44" s="109"/>
      <c r="E44" s="107"/>
      <c r="F44" s="107"/>
      <c r="G44" s="107"/>
      <c r="H44" s="107"/>
      <c r="I44" s="107"/>
      <c r="J44" s="107"/>
      <c r="K44" s="57"/>
      <c r="L44" s="110"/>
      <c r="M44" s="111"/>
      <c r="N44" s="107"/>
      <c r="O44" s="107"/>
      <c r="P44" s="107"/>
      <c r="Q44" s="62">
        <f t="shared" si="0"/>
        <v>0</v>
      </c>
    </row>
    <row r="45" spans="1:17" ht="30" customHeight="1" x14ac:dyDescent="0.25">
      <c r="A45" s="108"/>
      <c r="B45" s="109"/>
      <c r="C45" s="108"/>
      <c r="D45" s="109"/>
      <c r="E45" s="107"/>
      <c r="F45" s="107"/>
      <c r="G45" s="107"/>
      <c r="H45" s="107"/>
      <c r="I45" s="107"/>
      <c r="J45" s="107"/>
      <c r="K45" s="57"/>
      <c r="L45" s="110"/>
      <c r="M45" s="111"/>
      <c r="N45" s="107"/>
      <c r="O45" s="107"/>
      <c r="P45" s="107"/>
      <c r="Q45" s="62">
        <f t="shared" si="0"/>
        <v>0</v>
      </c>
    </row>
    <row r="46" spans="1:17" ht="30" customHeight="1" x14ac:dyDescent="0.25">
      <c r="A46" s="108"/>
      <c r="B46" s="109"/>
      <c r="C46" s="108"/>
      <c r="D46" s="109"/>
      <c r="E46" s="107"/>
      <c r="F46" s="107"/>
      <c r="G46" s="107"/>
      <c r="H46" s="107"/>
      <c r="I46" s="107"/>
      <c r="J46" s="107"/>
      <c r="K46" s="57"/>
      <c r="L46" s="110"/>
      <c r="M46" s="111"/>
      <c r="N46" s="107"/>
      <c r="O46" s="107"/>
      <c r="P46" s="107"/>
      <c r="Q46" s="62">
        <f t="shared" si="0"/>
        <v>0</v>
      </c>
    </row>
    <row r="47" spans="1:17" ht="30" customHeight="1" x14ac:dyDescent="0.25">
      <c r="A47" s="108"/>
      <c r="B47" s="109"/>
      <c r="C47" s="108"/>
      <c r="D47" s="109"/>
      <c r="E47" s="107"/>
      <c r="F47" s="107"/>
      <c r="G47" s="107"/>
      <c r="H47" s="107"/>
      <c r="I47" s="107"/>
      <c r="J47" s="107"/>
      <c r="K47" s="57"/>
      <c r="L47" s="110"/>
      <c r="M47" s="111"/>
      <c r="N47" s="107"/>
      <c r="O47" s="107"/>
      <c r="P47" s="107"/>
      <c r="Q47" s="62">
        <f t="shared" si="0"/>
        <v>0</v>
      </c>
    </row>
    <row r="48" spans="1:17" ht="30" customHeight="1" x14ac:dyDescent="0.25">
      <c r="A48" s="108"/>
      <c r="B48" s="109"/>
      <c r="C48" s="108"/>
      <c r="D48" s="109"/>
      <c r="E48" s="107"/>
      <c r="F48" s="107"/>
      <c r="G48" s="107"/>
      <c r="H48" s="107"/>
      <c r="I48" s="107"/>
      <c r="J48" s="107"/>
      <c r="K48" s="57"/>
      <c r="L48" s="110"/>
      <c r="M48" s="111"/>
      <c r="N48" s="107"/>
      <c r="O48" s="107"/>
      <c r="P48" s="107"/>
      <c r="Q48" s="62">
        <f t="shared" si="0"/>
        <v>0</v>
      </c>
    </row>
    <row r="49" spans="1:17" ht="30" customHeight="1" x14ac:dyDescent="0.25">
      <c r="A49" s="108"/>
      <c r="B49" s="109"/>
      <c r="C49" s="108"/>
      <c r="D49" s="109"/>
      <c r="E49" s="107"/>
      <c r="F49" s="107"/>
      <c r="G49" s="107"/>
      <c r="H49" s="107"/>
      <c r="I49" s="107"/>
      <c r="J49" s="107"/>
      <c r="K49" s="57"/>
      <c r="L49" s="110"/>
      <c r="M49" s="111"/>
      <c r="N49" s="107"/>
      <c r="O49" s="107"/>
      <c r="P49" s="107"/>
      <c r="Q49" s="62">
        <f t="shared" si="0"/>
        <v>0</v>
      </c>
    </row>
    <row r="50" spans="1:17" ht="30" customHeight="1" x14ac:dyDescent="0.25">
      <c r="A50" s="108"/>
      <c r="B50" s="109"/>
      <c r="C50" s="108"/>
      <c r="D50" s="109"/>
      <c r="E50" s="107"/>
      <c r="F50" s="107"/>
      <c r="G50" s="107"/>
      <c r="H50" s="107"/>
      <c r="I50" s="107"/>
      <c r="J50" s="107"/>
      <c r="K50" s="57"/>
      <c r="L50" s="110"/>
      <c r="M50" s="111"/>
      <c r="N50" s="107"/>
      <c r="O50" s="107"/>
      <c r="P50" s="107"/>
      <c r="Q50" s="62">
        <f t="shared" si="0"/>
        <v>0</v>
      </c>
    </row>
  </sheetData>
  <mergeCells count="231">
    <mergeCell ref="B4:D4"/>
    <mergeCell ref="F4:G4"/>
    <mergeCell ref="A1:N1"/>
    <mergeCell ref="A2:G2"/>
    <mergeCell ref="B3:D3"/>
    <mergeCell ref="F3:G3"/>
    <mergeCell ref="I4:J4"/>
    <mergeCell ref="N8:P8"/>
    <mergeCell ref="N7:P7"/>
    <mergeCell ref="A8:B8"/>
    <mergeCell ref="C8:D8"/>
    <mergeCell ref="E8:J8"/>
    <mergeCell ref="L8:M8"/>
    <mergeCell ref="A7:B7"/>
    <mergeCell ref="C7:D7"/>
    <mergeCell ref="E7:J7"/>
    <mergeCell ref="L7:M7"/>
    <mergeCell ref="F5:G5"/>
    <mergeCell ref="I5:J5"/>
    <mergeCell ref="L3:N3"/>
    <mergeCell ref="H2:P2"/>
    <mergeCell ref="A10:B10"/>
    <mergeCell ref="C10:D10"/>
    <mergeCell ref="E10:J10"/>
    <mergeCell ref="L10:M10"/>
    <mergeCell ref="A9:B9"/>
    <mergeCell ref="C9:D9"/>
    <mergeCell ref="E9:J9"/>
    <mergeCell ref="L9:M9"/>
    <mergeCell ref="N9:P9"/>
    <mergeCell ref="N10:P10"/>
    <mergeCell ref="N11:P11"/>
    <mergeCell ref="N12:P12"/>
    <mergeCell ref="A14:B14"/>
    <mergeCell ref="C14:D14"/>
    <mergeCell ref="E14:J14"/>
    <mergeCell ref="L14:M14"/>
    <mergeCell ref="A13:B13"/>
    <mergeCell ref="C13:D13"/>
    <mergeCell ref="E13:J13"/>
    <mergeCell ref="L13:M13"/>
    <mergeCell ref="N13:P13"/>
    <mergeCell ref="N14:P14"/>
    <mergeCell ref="A12:B12"/>
    <mergeCell ref="C12:D12"/>
    <mergeCell ref="E12:J12"/>
    <mergeCell ref="L12:M12"/>
    <mergeCell ref="A11:B11"/>
    <mergeCell ref="C11:D11"/>
    <mergeCell ref="E11:J11"/>
    <mergeCell ref="L11:M11"/>
    <mergeCell ref="N15:P15"/>
    <mergeCell ref="N16:P16"/>
    <mergeCell ref="A18:B18"/>
    <mergeCell ref="C18:D18"/>
    <mergeCell ref="E18:J18"/>
    <mergeCell ref="L18:M18"/>
    <mergeCell ref="A17:B17"/>
    <mergeCell ref="C17:D17"/>
    <mergeCell ref="E17:J17"/>
    <mergeCell ref="L17:M17"/>
    <mergeCell ref="N17:P17"/>
    <mergeCell ref="N18:P18"/>
    <mergeCell ref="A16:B16"/>
    <mergeCell ref="C16:D16"/>
    <mergeCell ref="E16:J16"/>
    <mergeCell ref="L16:M16"/>
    <mergeCell ref="A15:B15"/>
    <mergeCell ref="C15:D15"/>
    <mergeCell ref="E15:J15"/>
    <mergeCell ref="L15:M15"/>
    <mergeCell ref="N19:P19"/>
    <mergeCell ref="N20:P20"/>
    <mergeCell ref="A22:B22"/>
    <mergeCell ref="C22:D22"/>
    <mergeCell ref="E22:J22"/>
    <mergeCell ref="L22:M22"/>
    <mergeCell ref="A21:B21"/>
    <mergeCell ref="C21:D21"/>
    <mergeCell ref="E21:J21"/>
    <mergeCell ref="L21:M21"/>
    <mergeCell ref="N21:P21"/>
    <mergeCell ref="N22:P22"/>
    <mergeCell ref="A20:B20"/>
    <mergeCell ref="C20:D20"/>
    <mergeCell ref="E20:J20"/>
    <mergeCell ref="L20:M20"/>
    <mergeCell ref="A19:B19"/>
    <mergeCell ref="C19:D19"/>
    <mergeCell ref="E19:J19"/>
    <mergeCell ref="L19:M19"/>
    <mergeCell ref="N23:P23"/>
    <mergeCell ref="N24:P24"/>
    <mergeCell ref="A26:B26"/>
    <mergeCell ref="C26:D26"/>
    <mergeCell ref="E26:J26"/>
    <mergeCell ref="L26:M26"/>
    <mergeCell ref="A25:B25"/>
    <mergeCell ref="C25:D25"/>
    <mergeCell ref="E25:J25"/>
    <mergeCell ref="L25:M25"/>
    <mergeCell ref="N25:P25"/>
    <mergeCell ref="N26:P26"/>
    <mergeCell ref="A24:B24"/>
    <mergeCell ref="C24:D24"/>
    <mergeCell ref="E24:J24"/>
    <mergeCell ref="L24:M24"/>
    <mergeCell ref="A23:B23"/>
    <mergeCell ref="C23:D23"/>
    <mergeCell ref="E23:J23"/>
    <mergeCell ref="L23:M23"/>
    <mergeCell ref="N27:P27"/>
    <mergeCell ref="N28:P28"/>
    <mergeCell ref="A30:B30"/>
    <mergeCell ref="C30:D30"/>
    <mergeCell ref="E30:J30"/>
    <mergeCell ref="L30:M30"/>
    <mergeCell ref="A29:B29"/>
    <mergeCell ref="C29:D29"/>
    <mergeCell ref="E29:J29"/>
    <mergeCell ref="L29:M29"/>
    <mergeCell ref="N29:P29"/>
    <mergeCell ref="N30:P30"/>
    <mergeCell ref="A28:B28"/>
    <mergeCell ref="C28:D28"/>
    <mergeCell ref="E28:J28"/>
    <mergeCell ref="L28:M28"/>
    <mergeCell ref="A27:B27"/>
    <mergeCell ref="C27:D27"/>
    <mergeCell ref="E27:J27"/>
    <mergeCell ref="L27:M27"/>
    <mergeCell ref="N31:P31"/>
    <mergeCell ref="N32:P32"/>
    <mergeCell ref="A34:B34"/>
    <mergeCell ref="C34:D34"/>
    <mergeCell ref="E34:J34"/>
    <mergeCell ref="L34:M34"/>
    <mergeCell ref="A33:B33"/>
    <mergeCell ref="C33:D33"/>
    <mergeCell ref="E33:J33"/>
    <mergeCell ref="L33:M33"/>
    <mergeCell ref="N33:P33"/>
    <mergeCell ref="N34:P34"/>
    <mergeCell ref="A32:B32"/>
    <mergeCell ref="C32:D32"/>
    <mergeCell ref="E32:J32"/>
    <mergeCell ref="L32:M32"/>
    <mergeCell ref="A31:B31"/>
    <mergeCell ref="C31:D31"/>
    <mergeCell ref="E31:J31"/>
    <mergeCell ref="L31:M31"/>
    <mergeCell ref="N35:P35"/>
    <mergeCell ref="N36:P36"/>
    <mergeCell ref="A38:B38"/>
    <mergeCell ref="C38:D38"/>
    <mergeCell ref="E38:J38"/>
    <mergeCell ref="L38:M38"/>
    <mergeCell ref="A37:B37"/>
    <mergeCell ref="C37:D37"/>
    <mergeCell ref="E37:J37"/>
    <mergeCell ref="L37:M37"/>
    <mergeCell ref="N37:P37"/>
    <mergeCell ref="N38:P38"/>
    <mergeCell ref="A36:B36"/>
    <mergeCell ref="C36:D36"/>
    <mergeCell ref="E36:J36"/>
    <mergeCell ref="L36:M36"/>
    <mergeCell ref="A35:B35"/>
    <mergeCell ref="C35:D35"/>
    <mergeCell ref="E35:J35"/>
    <mergeCell ref="L35:M35"/>
    <mergeCell ref="N39:P39"/>
    <mergeCell ref="N40:P40"/>
    <mergeCell ref="A42:B42"/>
    <mergeCell ref="C42:D42"/>
    <mergeCell ref="E42:J42"/>
    <mergeCell ref="L42:M42"/>
    <mergeCell ref="A41:B41"/>
    <mergeCell ref="C41:D41"/>
    <mergeCell ref="E41:J41"/>
    <mergeCell ref="L41:M41"/>
    <mergeCell ref="N41:P41"/>
    <mergeCell ref="N42:P42"/>
    <mergeCell ref="A40:B40"/>
    <mergeCell ref="C40:D40"/>
    <mergeCell ref="E40:J40"/>
    <mergeCell ref="L40:M40"/>
    <mergeCell ref="A39:B39"/>
    <mergeCell ref="C39:D39"/>
    <mergeCell ref="E39:J39"/>
    <mergeCell ref="L39:M39"/>
    <mergeCell ref="N43:P43"/>
    <mergeCell ref="N44:P44"/>
    <mergeCell ref="A46:B46"/>
    <mergeCell ref="C46:D46"/>
    <mergeCell ref="E46:J46"/>
    <mergeCell ref="L46:M46"/>
    <mergeCell ref="A45:B45"/>
    <mergeCell ref="C45:D45"/>
    <mergeCell ref="E45:J45"/>
    <mergeCell ref="L45:M45"/>
    <mergeCell ref="N45:P45"/>
    <mergeCell ref="N46:P46"/>
    <mergeCell ref="A44:B44"/>
    <mergeCell ref="C44:D44"/>
    <mergeCell ref="E44:J44"/>
    <mergeCell ref="L44:M44"/>
    <mergeCell ref="A43:B43"/>
    <mergeCell ref="C43:D43"/>
    <mergeCell ref="E43:J43"/>
    <mergeCell ref="L43:M43"/>
    <mergeCell ref="N49:P49"/>
    <mergeCell ref="N50:P50"/>
    <mergeCell ref="A48:B48"/>
    <mergeCell ref="C48:D48"/>
    <mergeCell ref="E48:J48"/>
    <mergeCell ref="L48:M48"/>
    <mergeCell ref="A47:B47"/>
    <mergeCell ref="C47:D47"/>
    <mergeCell ref="E47:J47"/>
    <mergeCell ref="L47:M47"/>
    <mergeCell ref="N47:P47"/>
    <mergeCell ref="N48:P48"/>
    <mergeCell ref="A50:B50"/>
    <mergeCell ref="C50:D50"/>
    <mergeCell ref="E50:J50"/>
    <mergeCell ref="L50:M50"/>
    <mergeCell ref="A49:B49"/>
    <mergeCell ref="C49:D49"/>
    <mergeCell ref="E49:J49"/>
    <mergeCell ref="L49:M49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S50"/>
  <sheetViews>
    <sheetView zoomScale="90" zoomScaleNormal="90" workbookViewId="0">
      <selection activeCell="S1" sqref="S1:S1048576"/>
    </sheetView>
  </sheetViews>
  <sheetFormatPr defaultRowHeight="15" x14ac:dyDescent="0.25"/>
  <cols>
    <col min="9" max="9" width="11" bestFit="1" customWidth="1"/>
    <col min="18" max="18" width="11.7109375" customWidth="1"/>
    <col min="19" max="19" width="9.7109375" style="24" bestFit="1" customWidth="1"/>
  </cols>
  <sheetData>
    <row r="1" spans="1:19" ht="24" thickBot="1" x14ac:dyDescent="0.4">
      <c r="A1" s="87" t="s">
        <v>194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9" ht="18.75" x14ac:dyDescent="0.3">
      <c r="A2" s="88" t="s">
        <v>7</v>
      </c>
      <c r="B2" s="89"/>
      <c r="C2" s="89"/>
      <c r="D2" s="89"/>
      <c r="E2" s="89"/>
      <c r="F2" s="89"/>
      <c r="G2" s="90"/>
      <c r="H2" s="88" t="s">
        <v>17</v>
      </c>
      <c r="I2" s="89"/>
      <c r="J2" s="89"/>
      <c r="K2" s="89"/>
      <c r="L2" s="89"/>
      <c r="M2" s="89"/>
      <c r="N2" s="89"/>
      <c r="O2" s="89"/>
      <c r="P2" s="9"/>
      <c r="Q2" s="14">
        <f>MAX(Q8:Q50)+250</f>
        <v>250</v>
      </c>
      <c r="R2" s="11"/>
      <c r="S2" s="25">
        <f>MAX(S8:S50)</f>
        <v>0</v>
      </c>
    </row>
    <row r="3" spans="1:19" x14ac:dyDescent="0.25">
      <c r="A3" s="1" t="s">
        <v>8</v>
      </c>
      <c r="B3" s="82" t="s">
        <v>95</v>
      </c>
      <c r="C3" s="82"/>
      <c r="D3" s="82"/>
      <c r="E3" s="4" t="s">
        <v>11</v>
      </c>
      <c r="F3" s="82" t="s">
        <v>192</v>
      </c>
      <c r="G3" s="83"/>
      <c r="H3" s="91" t="s">
        <v>18</v>
      </c>
      <c r="I3" s="92"/>
      <c r="J3" s="21">
        <v>250</v>
      </c>
      <c r="K3" s="22" t="s">
        <v>37</v>
      </c>
      <c r="L3" s="92" t="s">
        <v>20</v>
      </c>
      <c r="M3" s="92"/>
      <c r="N3" s="82"/>
      <c r="O3" s="82"/>
      <c r="P3" s="10"/>
    </row>
    <row r="4" spans="1:19" x14ac:dyDescent="0.25">
      <c r="A4" s="1" t="s">
        <v>125</v>
      </c>
      <c r="B4" s="82" t="s">
        <v>193</v>
      </c>
      <c r="C4" s="82"/>
      <c r="D4" s="82"/>
      <c r="E4" s="4" t="s">
        <v>22</v>
      </c>
      <c r="F4" s="82">
        <v>2008</v>
      </c>
      <c r="G4" s="83"/>
      <c r="H4" s="91" t="s">
        <v>19</v>
      </c>
      <c r="I4" s="92"/>
      <c r="J4" s="82"/>
      <c r="K4" s="82"/>
      <c r="L4" s="92" t="s">
        <v>27</v>
      </c>
      <c r="M4" s="92"/>
      <c r="N4" s="82"/>
      <c r="O4" s="82"/>
      <c r="P4" s="10"/>
    </row>
    <row r="5" spans="1:19" ht="15.75" thickBot="1" x14ac:dyDescent="0.3">
      <c r="A5" s="3"/>
      <c r="B5" s="74"/>
      <c r="C5" s="74"/>
      <c r="D5" s="74"/>
      <c r="E5" s="8" t="s">
        <v>92</v>
      </c>
      <c r="F5" s="74"/>
      <c r="G5" s="81"/>
      <c r="H5" s="104"/>
      <c r="I5" s="97"/>
      <c r="J5" s="74"/>
      <c r="K5" s="74"/>
      <c r="L5" s="97" t="s">
        <v>28</v>
      </c>
      <c r="M5" s="97"/>
      <c r="N5" s="74"/>
      <c r="O5" s="74"/>
      <c r="P5" s="6"/>
      <c r="R5" s="12" t="str">
        <f>LOOKUP(2,1/(1-ISBLANK(K:K)),K:K)</f>
        <v>Hours:</v>
      </c>
    </row>
    <row r="6" spans="1:19" ht="9.9499999999999993" customHeight="1" x14ac:dyDescent="0.25"/>
    <row r="7" spans="1:19" s="7" customFormat="1" ht="30" customHeight="1" x14ac:dyDescent="0.25">
      <c r="A7" s="72" t="s">
        <v>12</v>
      </c>
      <c r="B7" s="73"/>
      <c r="C7" s="77" t="s">
        <v>24</v>
      </c>
      <c r="D7" s="78"/>
      <c r="E7" s="79" t="s">
        <v>25</v>
      </c>
      <c r="F7" s="80"/>
      <c r="G7" s="80"/>
      <c r="H7" s="80"/>
      <c r="I7" s="80"/>
      <c r="J7" s="80"/>
      <c r="K7" s="80" t="s">
        <v>127</v>
      </c>
      <c r="L7" s="80"/>
      <c r="M7" s="72" t="s">
        <v>14</v>
      </c>
      <c r="N7" s="73"/>
      <c r="O7" s="72" t="s">
        <v>26</v>
      </c>
      <c r="P7" s="73"/>
      <c r="S7" s="26"/>
    </row>
    <row r="8" spans="1:19" ht="20.100000000000001" customHeight="1" x14ac:dyDescent="0.25">
      <c r="A8" s="65"/>
      <c r="B8" s="66"/>
      <c r="C8" s="65"/>
      <c r="D8" s="66"/>
      <c r="E8" s="67"/>
      <c r="F8" s="67"/>
      <c r="G8" s="67"/>
      <c r="H8" s="67"/>
      <c r="I8" s="67"/>
      <c r="J8" s="67"/>
      <c r="K8" s="67"/>
      <c r="L8" s="67"/>
      <c r="M8" s="68"/>
      <c r="N8" s="69"/>
      <c r="O8" s="68"/>
      <c r="P8" s="69"/>
      <c r="Q8" s="13">
        <f>IF(C8="y",K8*1,0)</f>
        <v>0</v>
      </c>
      <c r="S8" s="27">
        <f>IF(C8="y",A8*1,0)</f>
        <v>0</v>
      </c>
    </row>
    <row r="9" spans="1:19" ht="20.100000000000001" customHeight="1" x14ac:dyDescent="0.25">
      <c r="A9" s="65"/>
      <c r="B9" s="66"/>
      <c r="C9" s="65"/>
      <c r="D9" s="66"/>
      <c r="E9" s="67"/>
      <c r="F9" s="67"/>
      <c r="G9" s="67"/>
      <c r="H9" s="67"/>
      <c r="I9" s="67"/>
      <c r="J9" s="67"/>
      <c r="K9" s="67"/>
      <c r="L9" s="67"/>
      <c r="M9" s="68"/>
      <c r="N9" s="69"/>
      <c r="O9" s="70"/>
      <c r="P9" s="71"/>
      <c r="Q9" s="13">
        <f t="shared" ref="Q9:Q50" si="0">IF(C9="y",K9*1,0)</f>
        <v>0</v>
      </c>
      <c r="S9" s="27">
        <f>IF(C9="y",A9*1,0)</f>
        <v>0</v>
      </c>
    </row>
    <row r="10" spans="1:19" ht="20.100000000000001" customHeight="1" x14ac:dyDescent="0.25">
      <c r="A10" s="65"/>
      <c r="B10" s="66"/>
      <c r="C10" s="65"/>
      <c r="D10" s="66"/>
      <c r="E10" s="67"/>
      <c r="F10" s="67"/>
      <c r="G10" s="67"/>
      <c r="H10" s="67"/>
      <c r="I10" s="67"/>
      <c r="J10" s="67"/>
      <c r="K10" s="67"/>
      <c r="L10" s="67"/>
      <c r="M10" s="68"/>
      <c r="N10" s="69"/>
      <c r="O10" s="70"/>
      <c r="P10" s="71"/>
      <c r="Q10" s="13">
        <f t="shared" si="0"/>
        <v>0</v>
      </c>
      <c r="S10" s="27">
        <f t="shared" ref="S10:S50" si="1">IF(C10="y",A10*1,0)</f>
        <v>0</v>
      </c>
    </row>
    <row r="11" spans="1:19" ht="20.100000000000001" customHeight="1" x14ac:dyDescent="0.25">
      <c r="A11" s="65"/>
      <c r="B11" s="66"/>
      <c r="C11" s="65"/>
      <c r="D11" s="66"/>
      <c r="E11" s="67"/>
      <c r="F11" s="67"/>
      <c r="G11" s="67"/>
      <c r="H11" s="67"/>
      <c r="I11" s="67"/>
      <c r="J11" s="67"/>
      <c r="K11" s="67"/>
      <c r="L11" s="67"/>
      <c r="M11" s="68"/>
      <c r="N11" s="69"/>
      <c r="O11" s="70"/>
      <c r="P11" s="71"/>
      <c r="Q11" s="13">
        <f t="shared" si="0"/>
        <v>0</v>
      </c>
      <c r="S11" s="27">
        <f t="shared" si="1"/>
        <v>0</v>
      </c>
    </row>
    <row r="12" spans="1:19" ht="20.100000000000001" customHeight="1" x14ac:dyDescent="0.25">
      <c r="A12" s="65"/>
      <c r="B12" s="66"/>
      <c r="C12" s="65"/>
      <c r="D12" s="66"/>
      <c r="E12" s="67"/>
      <c r="F12" s="67"/>
      <c r="G12" s="67"/>
      <c r="H12" s="67"/>
      <c r="I12" s="67"/>
      <c r="J12" s="67"/>
      <c r="K12" s="67"/>
      <c r="L12" s="67"/>
      <c r="M12" s="68"/>
      <c r="N12" s="69"/>
      <c r="O12" s="70"/>
      <c r="P12" s="71"/>
      <c r="Q12" s="13">
        <f t="shared" si="0"/>
        <v>0</v>
      </c>
      <c r="S12" s="27">
        <f t="shared" si="1"/>
        <v>0</v>
      </c>
    </row>
    <row r="13" spans="1:19" ht="20.100000000000001" customHeight="1" x14ac:dyDescent="0.25">
      <c r="A13" s="65"/>
      <c r="B13" s="66"/>
      <c r="C13" s="65"/>
      <c r="D13" s="66"/>
      <c r="E13" s="67"/>
      <c r="F13" s="67"/>
      <c r="G13" s="67"/>
      <c r="H13" s="67"/>
      <c r="I13" s="67"/>
      <c r="J13" s="67"/>
      <c r="K13" s="67"/>
      <c r="L13" s="67"/>
      <c r="M13" s="68"/>
      <c r="N13" s="69"/>
      <c r="O13" s="70"/>
      <c r="P13" s="71"/>
      <c r="Q13" s="13">
        <f t="shared" si="0"/>
        <v>0</v>
      </c>
      <c r="S13" s="27">
        <f t="shared" si="1"/>
        <v>0</v>
      </c>
    </row>
    <row r="14" spans="1:19" ht="20.100000000000001" customHeight="1" x14ac:dyDescent="0.25">
      <c r="A14" s="65"/>
      <c r="B14" s="66"/>
      <c r="C14" s="65"/>
      <c r="D14" s="66"/>
      <c r="E14" s="67"/>
      <c r="F14" s="67"/>
      <c r="G14" s="67"/>
      <c r="H14" s="67"/>
      <c r="I14" s="67"/>
      <c r="J14" s="67"/>
      <c r="K14" s="67"/>
      <c r="L14" s="67"/>
      <c r="M14" s="68"/>
      <c r="N14" s="69"/>
      <c r="O14" s="70"/>
      <c r="P14" s="71"/>
      <c r="Q14" s="13">
        <f t="shared" si="0"/>
        <v>0</v>
      </c>
      <c r="S14" s="27">
        <f t="shared" si="1"/>
        <v>0</v>
      </c>
    </row>
    <row r="15" spans="1:19" ht="20.100000000000001" customHeight="1" x14ac:dyDescent="0.25">
      <c r="A15" s="65"/>
      <c r="B15" s="66"/>
      <c r="C15" s="65"/>
      <c r="D15" s="66"/>
      <c r="E15" s="67"/>
      <c r="F15" s="67"/>
      <c r="G15" s="67"/>
      <c r="H15" s="67"/>
      <c r="I15" s="67"/>
      <c r="J15" s="67"/>
      <c r="K15" s="67"/>
      <c r="L15" s="67"/>
      <c r="M15" s="68"/>
      <c r="N15" s="69"/>
      <c r="O15" s="70"/>
      <c r="P15" s="71"/>
      <c r="Q15" s="13">
        <f t="shared" si="0"/>
        <v>0</v>
      </c>
      <c r="S15" s="27">
        <f t="shared" si="1"/>
        <v>0</v>
      </c>
    </row>
    <row r="16" spans="1:19" ht="20.100000000000001" customHeight="1" x14ac:dyDescent="0.25">
      <c r="A16" s="65"/>
      <c r="B16" s="66"/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69"/>
      <c r="O16" s="70"/>
      <c r="P16" s="71"/>
      <c r="Q16" s="13">
        <f t="shared" si="0"/>
        <v>0</v>
      </c>
      <c r="S16" s="27">
        <f t="shared" si="1"/>
        <v>0</v>
      </c>
    </row>
    <row r="17" spans="1:19" ht="20.100000000000001" customHeight="1" x14ac:dyDescent="0.25">
      <c r="A17" s="65"/>
      <c r="B17" s="66"/>
      <c r="C17" s="65"/>
      <c r="D17" s="66"/>
      <c r="E17" s="67"/>
      <c r="F17" s="67"/>
      <c r="G17" s="67"/>
      <c r="H17" s="67"/>
      <c r="I17" s="67"/>
      <c r="J17" s="67"/>
      <c r="K17" s="67"/>
      <c r="L17" s="67"/>
      <c r="M17" s="68"/>
      <c r="N17" s="69"/>
      <c r="O17" s="70"/>
      <c r="P17" s="71"/>
      <c r="Q17" s="13">
        <f t="shared" si="0"/>
        <v>0</v>
      </c>
      <c r="S17" s="27">
        <f t="shared" si="1"/>
        <v>0</v>
      </c>
    </row>
    <row r="18" spans="1:19" ht="20.100000000000001" customHeight="1" x14ac:dyDescent="0.25">
      <c r="A18" s="65"/>
      <c r="B18" s="66"/>
      <c r="C18" s="65"/>
      <c r="D18" s="66"/>
      <c r="E18" s="67"/>
      <c r="F18" s="67"/>
      <c r="G18" s="67"/>
      <c r="H18" s="67"/>
      <c r="I18" s="67"/>
      <c r="J18" s="67"/>
      <c r="K18" s="67"/>
      <c r="L18" s="67"/>
      <c r="M18" s="68"/>
      <c r="N18" s="69"/>
      <c r="O18" s="70"/>
      <c r="P18" s="71"/>
      <c r="Q18" s="13">
        <f t="shared" si="0"/>
        <v>0</v>
      </c>
      <c r="S18" s="27">
        <f t="shared" si="1"/>
        <v>0</v>
      </c>
    </row>
    <row r="19" spans="1:19" ht="20.100000000000001" customHeight="1" x14ac:dyDescent="0.25">
      <c r="A19" s="65"/>
      <c r="B19" s="66"/>
      <c r="C19" s="65"/>
      <c r="D19" s="66"/>
      <c r="E19" s="67"/>
      <c r="F19" s="67"/>
      <c r="G19" s="67"/>
      <c r="H19" s="67"/>
      <c r="I19" s="67"/>
      <c r="J19" s="67"/>
      <c r="K19" s="67"/>
      <c r="L19" s="67"/>
      <c r="M19" s="68"/>
      <c r="N19" s="69"/>
      <c r="O19" s="70"/>
      <c r="P19" s="71"/>
      <c r="Q19" s="13">
        <f t="shared" si="0"/>
        <v>0</v>
      </c>
      <c r="S19" s="27">
        <f t="shared" si="1"/>
        <v>0</v>
      </c>
    </row>
    <row r="20" spans="1:19" ht="20.100000000000001" customHeight="1" x14ac:dyDescent="0.25">
      <c r="A20" s="65"/>
      <c r="B20" s="66"/>
      <c r="C20" s="65"/>
      <c r="D20" s="66"/>
      <c r="E20" s="67"/>
      <c r="F20" s="67"/>
      <c r="G20" s="67"/>
      <c r="H20" s="67"/>
      <c r="I20" s="67"/>
      <c r="J20" s="67"/>
      <c r="K20" s="67"/>
      <c r="L20" s="67"/>
      <c r="M20" s="68"/>
      <c r="N20" s="69"/>
      <c r="O20" s="70"/>
      <c r="P20" s="71"/>
      <c r="Q20" s="13">
        <f t="shared" si="0"/>
        <v>0</v>
      </c>
      <c r="S20" s="27">
        <f t="shared" si="1"/>
        <v>0</v>
      </c>
    </row>
    <row r="21" spans="1:19" ht="20.100000000000001" customHeight="1" x14ac:dyDescent="0.25">
      <c r="A21" s="65"/>
      <c r="B21" s="66"/>
      <c r="C21" s="65"/>
      <c r="D21" s="66"/>
      <c r="E21" s="67"/>
      <c r="F21" s="67"/>
      <c r="G21" s="67"/>
      <c r="H21" s="67"/>
      <c r="I21" s="67"/>
      <c r="J21" s="67"/>
      <c r="K21" s="67"/>
      <c r="L21" s="67"/>
      <c r="M21" s="68"/>
      <c r="N21" s="69"/>
      <c r="O21" s="70"/>
      <c r="P21" s="71"/>
      <c r="Q21" s="13">
        <f t="shared" si="0"/>
        <v>0</v>
      </c>
      <c r="S21" s="27">
        <f t="shared" si="1"/>
        <v>0</v>
      </c>
    </row>
    <row r="22" spans="1:19" ht="20.100000000000001" customHeight="1" x14ac:dyDescent="0.25">
      <c r="A22" s="65"/>
      <c r="B22" s="66"/>
      <c r="C22" s="65"/>
      <c r="D22" s="66"/>
      <c r="E22" s="67"/>
      <c r="F22" s="67"/>
      <c r="G22" s="67"/>
      <c r="H22" s="67"/>
      <c r="I22" s="67"/>
      <c r="J22" s="67"/>
      <c r="K22" s="67"/>
      <c r="L22" s="67"/>
      <c r="M22" s="68"/>
      <c r="N22" s="69"/>
      <c r="O22" s="70"/>
      <c r="P22" s="71"/>
      <c r="Q22" s="13">
        <f t="shared" si="0"/>
        <v>0</v>
      </c>
      <c r="S22" s="27">
        <f t="shared" si="1"/>
        <v>0</v>
      </c>
    </row>
    <row r="23" spans="1:19" ht="20.100000000000001" customHeight="1" x14ac:dyDescent="0.25">
      <c r="A23" s="65"/>
      <c r="B23" s="66"/>
      <c r="C23" s="65"/>
      <c r="D23" s="66"/>
      <c r="E23" s="67"/>
      <c r="F23" s="67"/>
      <c r="G23" s="67"/>
      <c r="H23" s="67"/>
      <c r="I23" s="67"/>
      <c r="J23" s="67"/>
      <c r="K23" s="67"/>
      <c r="L23" s="67"/>
      <c r="M23" s="68"/>
      <c r="N23" s="69"/>
      <c r="O23" s="70"/>
      <c r="P23" s="71"/>
      <c r="Q23" s="13">
        <f t="shared" si="0"/>
        <v>0</v>
      </c>
      <c r="S23" s="27">
        <f t="shared" si="1"/>
        <v>0</v>
      </c>
    </row>
    <row r="24" spans="1:19" ht="20.100000000000001" customHeight="1" x14ac:dyDescent="0.25">
      <c r="A24" s="65"/>
      <c r="B24" s="66"/>
      <c r="C24" s="65"/>
      <c r="D24" s="66"/>
      <c r="E24" s="67"/>
      <c r="F24" s="67"/>
      <c r="G24" s="67"/>
      <c r="H24" s="67"/>
      <c r="I24" s="67"/>
      <c r="J24" s="67"/>
      <c r="K24" s="67"/>
      <c r="L24" s="67"/>
      <c r="M24" s="68"/>
      <c r="N24" s="69"/>
      <c r="O24" s="70"/>
      <c r="P24" s="71"/>
      <c r="Q24" s="13">
        <f t="shared" si="0"/>
        <v>0</v>
      </c>
      <c r="S24" s="27">
        <f t="shared" si="1"/>
        <v>0</v>
      </c>
    </row>
    <row r="25" spans="1:19" ht="20.100000000000001" customHeight="1" x14ac:dyDescent="0.25">
      <c r="A25" s="65"/>
      <c r="B25" s="66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8"/>
      <c r="N25" s="69"/>
      <c r="O25" s="70"/>
      <c r="P25" s="71"/>
      <c r="Q25" s="13">
        <f t="shared" si="0"/>
        <v>0</v>
      </c>
      <c r="S25" s="27">
        <f t="shared" si="1"/>
        <v>0</v>
      </c>
    </row>
    <row r="26" spans="1:19" ht="20.100000000000001" customHeight="1" x14ac:dyDescent="0.25">
      <c r="A26" s="65"/>
      <c r="B26" s="66"/>
      <c r="C26" s="65"/>
      <c r="D26" s="66"/>
      <c r="E26" s="67"/>
      <c r="F26" s="67"/>
      <c r="G26" s="67"/>
      <c r="H26" s="67"/>
      <c r="I26" s="67"/>
      <c r="J26" s="67"/>
      <c r="K26" s="67"/>
      <c r="L26" s="67"/>
      <c r="M26" s="68"/>
      <c r="N26" s="69"/>
      <c r="O26" s="70"/>
      <c r="P26" s="71"/>
      <c r="Q26" s="13">
        <f t="shared" si="0"/>
        <v>0</v>
      </c>
      <c r="S26" s="27">
        <f t="shared" si="1"/>
        <v>0</v>
      </c>
    </row>
    <row r="27" spans="1:19" ht="20.100000000000001" customHeight="1" x14ac:dyDescent="0.25">
      <c r="A27" s="65"/>
      <c r="B27" s="66"/>
      <c r="C27" s="65"/>
      <c r="D27" s="66"/>
      <c r="E27" s="67"/>
      <c r="F27" s="67"/>
      <c r="G27" s="67"/>
      <c r="H27" s="67"/>
      <c r="I27" s="67"/>
      <c r="J27" s="67"/>
      <c r="K27" s="67"/>
      <c r="L27" s="67"/>
      <c r="M27" s="68"/>
      <c r="N27" s="69"/>
      <c r="O27" s="70"/>
      <c r="P27" s="71"/>
      <c r="Q27" s="13">
        <f t="shared" si="0"/>
        <v>0</v>
      </c>
      <c r="S27" s="27">
        <f t="shared" si="1"/>
        <v>0</v>
      </c>
    </row>
    <row r="28" spans="1:19" ht="20.100000000000001" customHeight="1" x14ac:dyDescent="0.25">
      <c r="A28" s="65"/>
      <c r="B28" s="66"/>
      <c r="C28" s="65"/>
      <c r="D28" s="66"/>
      <c r="E28" s="67"/>
      <c r="F28" s="67"/>
      <c r="G28" s="67"/>
      <c r="H28" s="67"/>
      <c r="I28" s="67"/>
      <c r="J28" s="67"/>
      <c r="K28" s="67"/>
      <c r="L28" s="67"/>
      <c r="M28" s="68"/>
      <c r="N28" s="69"/>
      <c r="O28" s="70"/>
      <c r="P28" s="71"/>
      <c r="Q28" s="13">
        <f t="shared" si="0"/>
        <v>0</v>
      </c>
      <c r="S28" s="27">
        <f t="shared" si="1"/>
        <v>0</v>
      </c>
    </row>
    <row r="29" spans="1:19" ht="20.100000000000001" customHeight="1" x14ac:dyDescent="0.25">
      <c r="A29" s="65"/>
      <c r="B29" s="66"/>
      <c r="C29" s="65"/>
      <c r="D29" s="66"/>
      <c r="E29" s="67"/>
      <c r="F29" s="67"/>
      <c r="G29" s="67"/>
      <c r="H29" s="67"/>
      <c r="I29" s="67"/>
      <c r="J29" s="67"/>
      <c r="K29" s="67"/>
      <c r="L29" s="67"/>
      <c r="M29" s="68"/>
      <c r="N29" s="69"/>
      <c r="O29" s="70"/>
      <c r="P29" s="71"/>
      <c r="Q29" s="13">
        <f t="shared" si="0"/>
        <v>0</v>
      </c>
      <c r="S29" s="27">
        <f t="shared" si="1"/>
        <v>0</v>
      </c>
    </row>
    <row r="30" spans="1:19" ht="20.100000000000001" customHeight="1" x14ac:dyDescent="0.25">
      <c r="A30" s="65"/>
      <c r="B30" s="66"/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8"/>
      <c r="N30" s="69"/>
      <c r="O30" s="70"/>
      <c r="P30" s="71"/>
      <c r="Q30" s="13">
        <f t="shared" si="0"/>
        <v>0</v>
      </c>
      <c r="S30" s="27">
        <f t="shared" si="1"/>
        <v>0</v>
      </c>
    </row>
    <row r="31" spans="1:19" ht="20.100000000000001" customHeight="1" x14ac:dyDescent="0.25">
      <c r="A31" s="65"/>
      <c r="B31" s="66"/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8"/>
      <c r="N31" s="69"/>
      <c r="O31" s="70"/>
      <c r="P31" s="71"/>
      <c r="Q31" s="13">
        <f t="shared" si="0"/>
        <v>0</v>
      </c>
      <c r="S31" s="27">
        <f t="shared" si="1"/>
        <v>0</v>
      </c>
    </row>
    <row r="32" spans="1:19" ht="20.100000000000001" customHeight="1" x14ac:dyDescent="0.25">
      <c r="A32" s="65"/>
      <c r="B32" s="66"/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8"/>
      <c r="N32" s="69"/>
      <c r="O32" s="70"/>
      <c r="P32" s="71"/>
      <c r="Q32" s="13">
        <f t="shared" si="0"/>
        <v>0</v>
      </c>
      <c r="S32" s="27">
        <f t="shared" si="1"/>
        <v>0</v>
      </c>
    </row>
    <row r="33" spans="1:19" ht="20.100000000000001" customHeight="1" x14ac:dyDescent="0.25">
      <c r="A33" s="65"/>
      <c r="B33" s="66"/>
      <c r="C33" s="65"/>
      <c r="D33" s="66"/>
      <c r="E33" s="67"/>
      <c r="F33" s="67"/>
      <c r="G33" s="67"/>
      <c r="H33" s="67"/>
      <c r="I33" s="67"/>
      <c r="J33" s="67"/>
      <c r="K33" s="67"/>
      <c r="L33" s="67"/>
      <c r="M33" s="68"/>
      <c r="N33" s="69"/>
      <c r="O33" s="70"/>
      <c r="P33" s="71"/>
      <c r="Q33" s="13">
        <f t="shared" si="0"/>
        <v>0</v>
      </c>
      <c r="S33" s="27">
        <f t="shared" si="1"/>
        <v>0</v>
      </c>
    </row>
    <row r="34" spans="1:19" ht="20.100000000000001" customHeight="1" x14ac:dyDescent="0.25">
      <c r="A34" s="65"/>
      <c r="B34" s="66"/>
      <c r="C34" s="65"/>
      <c r="D34" s="66"/>
      <c r="E34" s="67"/>
      <c r="F34" s="67"/>
      <c r="G34" s="67"/>
      <c r="H34" s="67"/>
      <c r="I34" s="67"/>
      <c r="J34" s="67"/>
      <c r="K34" s="67"/>
      <c r="L34" s="67"/>
      <c r="M34" s="68"/>
      <c r="N34" s="69"/>
      <c r="O34" s="70"/>
      <c r="P34" s="71"/>
      <c r="Q34" s="13">
        <f t="shared" si="0"/>
        <v>0</v>
      </c>
      <c r="S34" s="27">
        <f t="shared" si="1"/>
        <v>0</v>
      </c>
    </row>
    <row r="35" spans="1:19" ht="20.100000000000001" customHeight="1" x14ac:dyDescent="0.25">
      <c r="A35" s="65"/>
      <c r="B35" s="66"/>
      <c r="C35" s="65"/>
      <c r="D35" s="66"/>
      <c r="E35" s="67"/>
      <c r="F35" s="67"/>
      <c r="G35" s="67"/>
      <c r="H35" s="67"/>
      <c r="I35" s="67"/>
      <c r="J35" s="67"/>
      <c r="K35" s="67"/>
      <c r="L35" s="67"/>
      <c r="M35" s="68"/>
      <c r="N35" s="69"/>
      <c r="O35" s="70"/>
      <c r="P35" s="71"/>
      <c r="Q35" s="13">
        <f t="shared" si="0"/>
        <v>0</v>
      </c>
      <c r="S35" s="27">
        <f t="shared" si="1"/>
        <v>0</v>
      </c>
    </row>
    <row r="36" spans="1:19" ht="20.100000000000001" customHeight="1" x14ac:dyDescent="0.25">
      <c r="A36" s="65"/>
      <c r="B36" s="66"/>
      <c r="C36" s="65"/>
      <c r="D36" s="66"/>
      <c r="E36" s="67"/>
      <c r="F36" s="67"/>
      <c r="G36" s="67"/>
      <c r="H36" s="67"/>
      <c r="I36" s="67"/>
      <c r="J36" s="67"/>
      <c r="K36" s="67"/>
      <c r="L36" s="67"/>
      <c r="M36" s="68"/>
      <c r="N36" s="69"/>
      <c r="O36" s="70"/>
      <c r="P36" s="71"/>
      <c r="Q36" s="13">
        <f t="shared" si="0"/>
        <v>0</v>
      </c>
      <c r="S36" s="27">
        <f t="shared" si="1"/>
        <v>0</v>
      </c>
    </row>
    <row r="37" spans="1:19" ht="20.100000000000001" customHeight="1" x14ac:dyDescent="0.25">
      <c r="A37" s="65"/>
      <c r="B37" s="66"/>
      <c r="C37" s="65"/>
      <c r="D37" s="66"/>
      <c r="E37" s="67"/>
      <c r="F37" s="67"/>
      <c r="G37" s="67"/>
      <c r="H37" s="67"/>
      <c r="I37" s="67"/>
      <c r="J37" s="67"/>
      <c r="K37" s="67"/>
      <c r="L37" s="67"/>
      <c r="M37" s="68"/>
      <c r="N37" s="69"/>
      <c r="O37" s="70"/>
      <c r="P37" s="71"/>
      <c r="Q37" s="13">
        <f t="shared" si="0"/>
        <v>0</v>
      </c>
      <c r="S37" s="27">
        <f t="shared" si="1"/>
        <v>0</v>
      </c>
    </row>
    <row r="38" spans="1:19" ht="20.100000000000001" customHeight="1" x14ac:dyDescent="0.25">
      <c r="A38" s="65"/>
      <c r="B38" s="66"/>
      <c r="C38" s="65"/>
      <c r="D38" s="66"/>
      <c r="E38" s="67"/>
      <c r="F38" s="67"/>
      <c r="G38" s="67"/>
      <c r="H38" s="67"/>
      <c r="I38" s="67"/>
      <c r="J38" s="67"/>
      <c r="K38" s="67"/>
      <c r="L38" s="67"/>
      <c r="M38" s="68"/>
      <c r="N38" s="69"/>
      <c r="O38" s="70"/>
      <c r="P38" s="71"/>
      <c r="Q38" s="13">
        <f t="shared" si="0"/>
        <v>0</v>
      </c>
      <c r="S38" s="27">
        <f t="shared" si="1"/>
        <v>0</v>
      </c>
    </row>
    <row r="39" spans="1:19" ht="20.100000000000001" customHeight="1" x14ac:dyDescent="0.25">
      <c r="A39" s="65"/>
      <c r="B39" s="66"/>
      <c r="C39" s="65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69"/>
      <c r="O39" s="70"/>
      <c r="P39" s="71"/>
      <c r="Q39" s="13">
        <f t="shared" si="0"/>
        <v>0</v>
      </c>
      <c r="S39" s="27">
        <f t="shared" si="1"/>
        <v>0</v>
      </c>
    </row>
    <row r="40" spans="1:19" ht="20.100000000000001" customHeight="1" x14ac:dyDescent="0.25">
      <c r="A40" s="65"/>
      <c r="B40" s="66"/>
      <c r="C40" s="65"/>
      <c r="D40" s="66"/>
      <c r="E40" s="67"/>
      <c r="F40" s="67"/>
      <c r="G40" s="67"/>
      <c r="H40" s="67"/>
      <c r="I40" s="67"/>
      <c r="J40" s="67"/>
      <c r="K40" s="67"/>
      <c r="L40" s="67"/>
      <c r="M40" s="68"/>
      <c r="N40" s="69"/>
      <c r="O40" s="70"/>
      <c r="P40" s="71"/>
      <c r="Q40" s="13">
        <f t="shared" si="0"/>
        <v>0</v>
      </c>
      <c r="S40" s="27">
        <f t="shared" si="1"/>
        <v>0</v>
      </c>
    </row>
    <row r="41" spans="1:19" ht="20.100000000000001" customHeight="1" x14ac:dyDescent="0.25">
      <c r="A41" s="65"/>
      <c r="B41" s="66"/>
      <c r="C41" s="65"/>
      <c r="D41" s="66"/>
      <c r="E41" s="67"/>
      <c r="F41" s="67"/>
      <c r="G41" s="67"/>
      <c r="H41" s="67"/>
      <c r="I41" s="67"/>
      <c r="J41" s="67"/>
      <c r="K41" s="67"/>
      <c r="L41" s="67"/>
      <c r="M41" s="68"/>
      <c r="N41" s="69"/>
      <c r="O41" s="70"/>
      <c r="P41" s="71"/>
      <c r="Q41" s="13">
        <f t="shared" si="0"/>
        <v>0</v>
      </c>
      <c r="S41" s="27">
        <f t="shared" si="1"/>
        <v>0</v>
      </c>
    </row>
    <row r="42" spans="1:19" ht="20.100000000000001" customHeight="1" x14ac:dyDescent="0.25">
      <c r="A42" s="65"/>
      <c r="B42" s="66"/>
      <c r="C42" s="65"/>
      <c r="D42" s="66"/>
      <c r="E42" s="67"/>
      <c r="F42" s="67"/>
      <c r="G42" s="67"/>
      <c r="H42" s="67"/>
      <c r="I42" s="67"/>
      <c r="J42" s="67"/>
      <c r="K42" s="67"/>
      <c r="L42" s="67"/>
      <c r="M42" s="68"/>
      <c r="N42" s="69"/>
      <c r="O42" s="70"/>
      <c r="P42" s="71"/>
      <c r="Q42" s="13">
        <f t="shared" si="0"/>
        <v>0</v>
      </c>
      <c r="S42" s="27">
        <f t="shared" si="1"/>
        <v>0</v>
      </c>
    </row>
    <row r="43" spans="1:19" ht="20.100000000000001" customHeight="1" x14ac:dyDescent="0.25">
      <c r="A43" s="65"/>
      <c r="B43" s="66"/>
      <c r="C43" s="65"/>
      <c r="D43" s="66"/>
      <c r="E43" s="67"/>
      <c r="F43" s="67"/>
      <c r="G43" s="67"/>
      <c r="H43" s="67"/>
      <c r="I43" s="67"/>
      <c r="J43" s="67"/>
      <c r="K43" s="67"/>
      <c r="L43" s="67"/>
      <c r="M43" s="68"/>
      <c r="N43" s="69"/>
      <c r="O43" s="70"/>
      <c r="P43" s="71"/>
      <c r="Q43" s="13">
        <f t="shared" si="0"/>
        <v>0</v>
      </c>
      <c r="S43" s="27">
        <f t="shared" si="1"/>
        <v>0</v>
      </c>
    </row>
    <row r="44" spans="1:19" ht="20.100000000000001" customHeight="1" x14ac:dyDescent="0.25">
      <c r="A44" s="65"/>
      <c r="B44" s="66"/>
      <c r="C44" s="65"/>
      <c r="D44" s="66"/>
      <c r="E44" s="67"/>
      <c r="F44" s="67"/>
      <c r="G44" s="67"/>
      <c r="H44" s="67"/>
      <c r="I44" s="67"/>
      <c r="J44" s="67"/>
      <c r="K44" s="67"/>
      <c r="L44" s="67"/>
      <c r="M44" s="68"/>
      <c r="N44" s="69"/>
      <c r="O44" s="70"/>
      <c r="P44" s="71"/>
      <c r="Q44" s="13">
        <f t="shared" si="0"/>
        <v>0</v>
      </c>
      <c r="S44" s="27">
        <f t="shared" si="1"/>
        <v>0</v>
      </c>
    </row>
    <row r="45" spans="1:19" ht="20.100000000000001" customHeight="1" x14ac:dyDescent="0.25">
      <c r="A45" s="65"/>
      <c r="B45" s="66"/>
      <c r="C45" s="65"/>
      <c r="D45" s="66"/>
      <c r="E45" s="67"/>
      <c r="F45" s="67"/>
      <c r="G45" s="67"/>
      <c r="H45" s="67"/>
      <c r="I45" s="67"/>
      <c r="J45" s="67"/>
      <c r="K45" s="67"/>
      <c r="L45" s="67"/>
      <c r="M45" s="68"/>
      <c r="N45" s="69"/>
      <c r="O45" s="70"/>
      <c r="P45" s="71"/>
      <c r="Q45" s="13">
        <f t="shared" si="0"/>
        <v>0</v>
      </c>
      <c r="S45" s="27">
        <f t="shared" si="1"/>
        <v>0</v>
      </c>
    </row>
    <row r="46" spans="1:19" ht="20.100000000000001" customHeight="1" x14ac:dyDescent="0.25">
      <c r="A46" s="65"/>
      <c r="B46" s="66"/>
      <c r="C46" s="65"/>
      <c r="D46" s="66"/>
      <c r="E46" s="67"/>
      <c r="F46" s="67"/>
      <c r="G46" s="67"/>
      <c r="H46" s="67"/>
      <c r="I46" s="67"/>
      <c r="J46" s="67"/>
      <c r="K46" s="67"/>
      <c r="L46" s="67"/>
      <c r="M46" s="68"/>
      <c r="N46" s="69"/>
      <c r="O46" s="70"/>
      <c r="P46" s="71"/>
      <c r="Q46" s="13">
        <f t="shared" si="0"/>
        <v>0</v>
      </c>
      <c r="S46" s="27">
        <f t="shared" si="1"/>
        <v>0</v>
      </c>
    </row>
    <row r="47" spans="1:19" ht="20.100000000000001" customHeight="1" x14ac:dyDescent="0.25">
      <c r="A47" s="65"/>
      <c r="B47" s="66"/>
      <c r="C47" s="65"/>
      <c r="D47" s="66"/>
      <c r="E47" s="67"/>
      <c r="F47" s="67"/>
      <c r="G47" s="67"/>
      <c r="H47" s="67"/>
      <c r="I47" s="67"/>
      <c r="J47" s="67"/>
      <c r="K47" s="67"/>
      <c r="L47" s="67"/>
      <c r="M47" s="68"/>
      <c r="N47" s="69"/>
      <c r="O47" s="70"/>
      <c r="P47" s="71"/>
      <c r="Q47" s="13">
        <f t="shared" si="0"/>
        <v>0</v>
      </c>
      <c r="S47" s="27">
        <f t="shared" si="1"/>
        <v>0</v>
      </c>
    </row>
    <row r="48" spans="1:19" ht="20.100000000000001" customHeight="1" x14ac:dyDescent="0.25">
      <c r="A48" s="65"/>
      <c r="B48" s="66"/>
      <c r="C48" s="65"/>
      <c r="D48" s="66"/>
      <c r="E48" s="67"/>
      <c r="F48" s="67"/>
      <c r="G48" s="67"/>
      <c r="H48" s="67"/>
      <c r="I48" s="67"/>
      <c r="J48" s="67"/>
      <c r="K48" s="67"/>
      <c r="L48" s="67"/>
      <c r="M48" s="68"/>
      <c r="N48" s="69"/>
      <c r="O48" s="70"/>
      <c r="P48" s="71"/>
      <c r="Q48" s="13">
        <f t="shared" si="0"/>
        <v>0</v>
      </c>
      <c r="S48" s="27">
        <f t="shared" si="1"/>
        <v>0</v>
      </c>
    </row>
    <row r="49" spans="1:19" ht="20.100000000000001" customHeight="1" x14ac:dyDescent="0.25">
      <c r="A49" s="65"/>
      <c r="B49" s="66"/>
      <c r="C49" s="65"/>
      <c r="D49" s="66"/>
      <c r="E49" s="67"/>
      <c r="F49" s="67"/>
      <c r="G49" s="67"/>
      <c r="H49" s="67"/>
      <c r="I49" s="67"/>
      <c r="J49" s="67"/>
      <c r="K49" s="67"/>
      <c r="L49" s="67"/>
      <c r="M49" s="68"/>
      <c r="N49" s="69"/>
      <c r="O49" s="70"/>
      <c r="P49" s="71"/>
      <c r="Q49" s="13">
        <f t="shared" si="0"/>
        <v>0</v>
      </c>
      <c r="S49" s="27">
        <f t="shared" si="1"/>
        <v>0</v>
      </c>
    </row>
    <row r="50" spans="1:19" ht="20.100000000000001" customHeight="1" x14ac:dyDescent="0.25">
      <c r="A50" s="65"/>
      <c r="B50" s="66"/>
      <c r="C50" s="65"/>
      <c r="D50" s="66"/>
      <c r="E50" s="67"/>
      <c r="F50" s="67"/>
      <c r="G50" s="67"/>
      <c r="H50" s="67"/>
      <c r="I50" s="67"/>
      <c r="J50" s="67"/>
      <c r="K50" s="67"/>
      <c r="L50" s="67"/>
      <c r="M50" s="68"/>
      <c r="N50" s="69"/>
      <c r="O50" s="67"/>
      <c r="P50" s="67"/>
      <c r="Q50" s="13">
        <f t="shared" si="0"/>
        <v>0</v>
      </c>
      <c r="S50" s="27">
        <f t="shared" si="1"/>
        <v>0</v>
      </c>
    </row>
  </sheetData>
  <mergeCells count="284">
    <mergeCell ref="A1:O1"/>
    <mergeCell ref="A2:G2"/>
    <mergeCell ref="H2:O2"/>
    <mergeCell ref="B3:D3"/>
    <mergeCell ref="F3:G3"/>
    <mergeCell ref="H3:I3"/>
    <mergeCell ref="L3:M3"/>
    <mergeCell ref="N3:O3"/>
    <mergeCell ref="B5:D5"/>
    <mergeCell ref="F5:G5"/>
    <mergeCell ref="H5:I5"/>
    <mergeCell ref="J5:K5"/>
    <mergeCell ref="L5:M5"/>
    <mergeCell ref="N5:O5"/>
    <mergeCell ref="B4:D4"/>
    <mergeCell ref="F4:G4"/>
    <mergeCell ref="H4:I4"/>
    <mergeCell ref="J4:K4"/>
    <mergeCell ref="L4:M4"/>
    <mergeCell ref="N4:O4"/>
    <mergeCell ref="A8:B8"/>
    <mergeCell ref="C8:D8"/>
    <mergeCell ref="E8:J8"/>
    <mergeCell ref="K8:L8"/>
    <mergeCell ref="M8:N8"/>
    <mergeCell ref="O8:P8"/>
    <mergeCell ref="A7:B7"/>
    <mergeCell ref="C7:D7"/>
    <mergeCell ref="E7:J7"/>
    <mergeCell ref="K7:L7"/>
    <mergeCell ref="M7:N7"/>
    <mergeCell ref="O7:P7"/>
    <mergeCell ref="A10:B10"/>
    <mergeCell ref="C10:D10"/>
    <mergeCell ref="E10:J10"/>
    <mergeCell ref="K10:L10"/>
    <mergeCell ref="M10:N10"/>
    <mergeCell ref="O10:P10"/>
    <mergeCell ref="A9:B9"/>
    <mergeCell ref="C9:D9"/>
    <mergeCell ref="E9:J9"/>
    <mergeCell ref="K9:L9"/>
    <mergeCell ref="M9:N9"/>
    <mergeCell ref="O9:P9"/>
    <mergeCell ref="A12:B12"/>
    <mergeCell ref="C12:D12"/>
    <mergeCell ref="E12:J12"/>
    <mergeCell ref="K12:L12"/>
    <mergeCell ref="M12:N12"/>
    <mergeCell ref="O12:P12"/>
    <mergeCell ref="A11:B11"/>
    <mergeCell ref="C11:D11"/>
    <mergeCell ref="E11:J11"/>
    <mergeCell ref="K11:L11"/>
    <mergeCell ref="M11:N11"/>
    <mergeCell ref="O11:P11"/>
    <mergeCell ref="A14:B14"/>
    <mergeCell ref="C14:D14"/>
    <mergeCell ref="E14:J14"/>
    <mergeCell ref="K14:L14"/>
    <mergeCell ref="M14:N14"/>
    <mergeCell ref="O14:P14"/>
    <mergeCell ref="A13:B13"/>
    <mergeCell ref="C13:D13"/>
    <mergeCell ref="E13:J13"/>
    <mergeCell ref="K13:L13"/>
    <mergeCell ref="M13:N13"/>
    <mergeCell ref="O13:P13"/>
    <mergeCell ref="A16:B16"/>
    <mergeCell ref="C16:D16"/>
    <mergeCell ref="E16:J16"/>
    <mergeCell ref="K16:L16"/>
    <mergeCell ref="M16:N16"/>
    <mergeCell ref="O16:P16"/>
    <mergeCell ref="A15:B15"/>
    <mergeCell ref="C15:D15"/>
    <mergeCell ref="E15:J15"/>
    <mergeCell ref="K15:L15"/>
    <mergeCell ref="M15:N15"/>
    <mergeCell ref="O15:P15"/>
    <mergeCell ref="A18:B18"/>
    <mergeCell ref="C18:D18"/>
    <mergeCell ref="E18:J18"/>
    <mergeCell ref="K18:L18"/>
    <mergeCell ref="M18:N18"/>
    <mergeCell ref="O18:P18"/>
    <mergeCell ref="A17:B17"/>
    <mergeCell ref="C17:D17"/>
    <mergeCell ref="E17:J17"/>
    <mergeCell ref="K17:L17"/>
    <mergeCell ref="M17:N17"/>
    <mergeCell ref="O17:P17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O19:P19"/>
    <mergeCell ref="A22:B22"/>
    <mergeCell ref="C22:D22"/>
    <mergeCell ref="E22:J22"/>
    <mergeCell ref="K22:L22"/>
    <mergeCell ref="M22:N22"/>
    <mergeCell ref="O22:P22"/>
    <mergeCell ref="A21:B21"/>
    <mergeCell ref="C21:D21"/>
    <mergeCell ref="E21:J21"/>
    <mergeCell ref="K21:L21"/>
    <mergeCell ref="M21:N21"/>
    <mergeCell ref="O21:P21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O23:P23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5:P25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7:P27"/>
    <mergeCell ref="A30:B30"/>
    <mergeCell ref="C30:D30"/>
    <mergeCell ref="E30:J30"/>
    <mergeCell ref="K30:L30"/>
    <mergeCell ref="M30:N30"/>
    <mergeCell ref="O30:P30"/>
    <mergeCell ref="A29:B29"/>
    <mergeCell ref="C29:D29"/>
    <mergeCell ref="E29:J29"/>
    <mergeCell ref="K29:L29"/>
    <mergeCell ref="M29:N29"/>
    <mergeCell ref="O29:P29"/>
    <mergeCell ref="A32:B32"/>
    <mergeCell ref="C32:D32"/>
    <mergeCell ref="E32:J32"/>
    <mergeCell ref="K32:L32"/>
    <mergeCell ref="M32:N32"/>
    <mergeCell ref="O32:P32"/>
    <mergeCell ref="A31:B31"/>
    <mergeCell ref="C31:D31"/>
    <mergeCell ref="E31:J31"/>
    <mergeCell ref="K31:L31"/>
    <mergeCell ref="M31:N31"/>
    <mergeCell ref="O31:P31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3:P33"/>
    <mergeCell ref="A36:B36"/>
    <mergeCell ref="C36:D36"/>
    <mergeCell ref="E36:J36"/>
    <mergeCell ref="K36:L36"/>
    <mergeCell ref="M36:N36"/>
    <mergeCell ref="O36:P36"/>
    <mergeCell ref="A35:B35"/>
    <mergeCell ref="C35:D35"/>
    <mergeCell ref="E35:J35"/>
    <mergeCell ref="K35:L35"/>
    <mergeCell ref="M35:N35"/>
    <mergeCell ref="O35:P35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O37:P37"/>
    <mergeCell ref="A40:B40"/>
    <mergeCell ref="C40:D40"/>
    <mergeCell ref="E40:J40"/>
    <mergeCell ref="K40:L40"/>
    <mergeCell ref="M40:N40"/>
    <mergeCell ref="O40:P40"/>
    <mergeCell ref="A39:B39"/>
    <mergeCell ref="C39:D39"/>
    <mergeCell ref="E39:J39"/>
    <mergeCell ref="K39:L39"/>
    <mergeCell ref="M39:N39"/>
    <mergeCell ref="O39:P39"/>
    <mergeCell ref="A42:B42"/>
    <mergeCell ref="C42:D42"/>
    <mergeCell ref="E42:J42"/>
    <mergeCell ref="K42:L42"/>
    <mergeCell ref="M42:N42"/>
    <mergeCell ref="O42:P42"/>
    <mergeCell ref="A41:B41"/>
    <mergeCell ref="C41:D41"/>
    <mergeCell ref="E41:J41"/>
    <mergeCell ref="K41:L41"/>
    <mergeCell ref="M41:N41"/>
    <mergeCell ref="O41:P41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3:P43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5:P45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7:P47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Master</vt:lpstr>
      <vt:lpstr>2926</vt:lpstr>
      <vt:lpstr>4150</vt:lpstr>
      <vt:lpstr>4155</vt:lpstr>
      <vt:lpstr>4157</vt:lpstr>
      <vt:lpstr>4543</vt:lpstr>
      <vt:lpstr>4572</vt:lpstr>
      <vt:lpstr>5391</vt:lpstr>
      <vt:lpstr>4722</vt:lpstr>
      <vt:lpstr>5587</vt:lpstr>
      <vt:lpstr>5644</vt:lpstr>
      <vt:lpstr>6075</vt:lpstr>
      <vt:lpstr>6349</vt:lpstr>
      <vt:lpstr>6471</vt:lpstr>
      <vt:lpstr>6780</vt:lpstr>
      <vt:lpstr>7656</vt:lpstr>
      <vt:lpstr>8674</vt:lpstr>
      <vt:lpstr>9241</vt:lpstr>
      <vt:lpstr>9242</vt:lpstr>
      <vt:lpstr>9589</vt:lpstr>
      <vt:lpstr>9617</vt:lpstr>
      <vt:lpstr>9647</vt:lpstr>
      <vt:lpstr>10446</vt:lpstr>
      <vt:lpstr>11210</vt:lpstr>
      <vt:lpstr>11423</vt:lpstr>
      <vt:lpstr>12869</vt:lpstr>
      <vt:lpstr>13263</vt:lpstr>
      <vt:lpstr>Master!Print_Area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Mallory Hanley</dc:creator>
  <cp:lastModifiedBy>Alliance Shop Mechanic</cp:lastModifiedBy>
  <cp:lastPrinted>2024-03-28T05:06:22Z</cp:lastPrinted>
  <dcterms:created xsi:type="dcterms:W3CDTF">2023-06-05T18:37:15Z</dcterms:created>
  <dcterms:modified xsi:type="dcterms:W3CDTF">2024-05-22T08:15:50Z</dcterms:modified>
</cp:coreProperties>
</file>